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C:\Users\kevin.long\Downloads\"/>
    </mc:Choice>
  </mc:AlternateContent>
  <xr:revisionPtr revIDLastSave="0" documentId="13_ncr:1_{21926E58-455D-4FC6-BE93-220D3E7C6DB1}" xr6:coauthVersionLast="47" xr6:coauthVersionMax="47" xr10:uidLastSave="{00000000-0000-0000-0000-000000000000}"/>
  <bookViews>
    <workbookView xWindow="-120" yWindow="-120" windowWidth="29040" windowHeight="15840" xr2:uid="{00000000-000D-0000-FFFF-FFFF00000000}"/>
  </bookViews>
  <sheets>
    <sheet name="Surety Calculations Form" sheetId="7" r:id="rId1"/>
    <sheet name="Summary Sheet" sheetId="9" r:id="rId2"/>
    <sheet name="Data Manipulation" sheetId="10" state="hidden" r:id="rId3"/>
  </sheets>
  <definedNames>
    <definedName name="_xlnm.Print_Area" localSheetId="0">'Surety Calculations Form'!$A$1:$G$181</definedName>
    <definedName name="QNTY">'Surety Calculations Form'!$D$42:$D$49,'Surety Calculations Form'!$D$54:$D$76,'Surety Calculations Form'!$D$81:$D$85,'Surety Calculations Form'!$D$90:$D$96,'Surety Calculations Form'!$D$102:$D$109,'Surety Calculations Form'!$D$115,'Surety Calculations Form'!$D$118,'Surety Calculations Form'!$D$121:$D$122,'Surety Calculations Form'!$D$127:$D$133,'Surety Calculations Form'!$D$138:$D$148,'Surety Calculations Form'!$D$150:$D$155,'Surety Calculations Form'!$D$156,'Surety Calculations Form'!$D$158,'Surety Calculations Form'!$D$164:$D$176,'Surety Calculations Form'!$D$178</definedName>
    <definedName name="Quantities" localSheetId="0">'Surety Calculations Form'!$D$42:$D$49,'Surety Calculations Form'!$D$54:$D$76,'Surety Calculations Form'!$D$81:$D$85,'Surety Calculations Form'!$D$90:$D$96,'Surety Calculations Form'!$D$102:$D$109,'Surety Calculations Form'!$D$115,'Surety Calculations Form'!$D$118,'Surety Calculations Form'!$D$121:$D$122,'Surety Calculations Form'!$D$127:$D$133,'Surety Calculations Form'!$D$138:$D$148,'Surety Calculations Form'!$D$150:$D$156,'Surety Calculations Form'!$D$158,'Surety Calculations Form'!$D$164:$D$176,'Surety Calculations Form'!$D$178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7" l="1"/>
  <c r="E26" i="7"/>
  <c r="E25" i="7"/>
  <c r="E24" i="7"/>
  <c r="E21" i="7"/>
  <c r="E20" i="7"/>
  <c r="E19" i="7"/>
  <c r="E18" i="7"/>
  <c r="A20" i="9"/>
  <c r="A19" i="9"/>
  <c r="A18" i="9"/>
  <c r="A17" i="9"/>
  <c r="A16" i="9"/>
  <c r="A15" i="9"/>
  <c r="A14" i="9"/>
  <c r="A13" i="9"/>
  <c r="B10" i="9"/>
  <c r="B9" i="9"/>
  <c r="B8" i="9"/>
  <c r="B7" i="9"/>
  <c r="B6" i="9"/>
  <c r="B5" i="9"/>
  <c r="B4" i="9"/>
  <c r="B3" i="9"/>
  <c r="B2" i="9"/>
  <c r="A2" i="10"/>
  <c r="A3"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9" i="10"/>
  <c r="A60" i="10"/>
  <c r="A61" i="10"/>
  <c r="A62" i="10"/>
  <c r="A63" i="10"/>
  <c r="A64" i="10"/>
  <c r="A65" i="10"/>
  <c r="A66" i="10"/>
  <c r="A67" i="10"/>
  <c r="A68" i="10"/>
  <c r="A69" i="10"/>
  <c r="A70"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1" i="10"/>
  <c r="C32" i="10" l="1"/>
  <c r="B2" i="10"/>
  <c r="C2" i="10"/>
  <c r="B3" i="10"/>
  <c r="C3" i="10"/>
  <c r="B4" i="10"/>
  <c r="C4" i="10"/>
  <c r="B5" i="10"/>
  <c r="C5" i="10"/>
  <c r="B6" i="10"/>
  <c r="C6" i="10"/>
  <c r="B7" i="10"/>
  <c r="C7" i="10"/>
  <c r="B8" i="10"/>
  <c r="C8" i="10"/>
  <c r="B9" i="10"/>
  <c r="C9" i="10"/>
  <c r="B10" i="10"/>
  <c r="C10" i="10"/>
  <c r="B11" i="10"/>
  <c r="C11" i="10"/>
  <c r="B12" i="10"/>
  <c r="C12" i="10"/>
  <c r="B13" i="10"/>
  <c r="C13" i="10"/>
  <c r="B14" i="10"/>
  <c r="C14" i="10"/>
  <c r="B15" i="10"/>
  <c r="C15" i="10"/>
  <c r="B16" i="10"/>
  <c r="C16" i="10"/>
  <c r="B17" i="10"/>
  <c r="C17" i="10"/>
  <c r="B18" i="10"/>
  <c r="C18" i="10"/>
  <c r="B19" i="10"/>
  <c r="C19" i="10"/>
  <c r="B20" i="10"/>
  <c r="C20" i="10"/>
  <c r="B21" i="10"/>
  <c r="C21" i="10"/>
  <c r="B22" i="10"/>
  <c r="C22" i="10"/>
  <c r="B23" i="10"/>
  <c r="C23" i="10"/>
  <c r="B24" i="10"/>
  <c r="C24" i="10"/>
  <c r="B25" i="10"/>
  <c r="C25" i="10"/>
  <c r="B26" i="10"/>
  <c r="C26" i="10"/>
  <c r="B27" i="10"/>
  <c r="C27" i="10"/>
  <c r="B28" i="10"/>
  <c r="C28" i="10"/>
  <c r="B29" i="10"/>
  <c r="C29" i="10"/>
  <c r="B30" i="10"/>
  <c r="C30" i="10"/>
  <c r="B31" i="10"/>
  <c r="C31" i="10"/>
  <c r="B32" i="10"/>
  <c r="B33" i="10"/>
  <c r="C33" i="10"/>
  <c r="B34" i="10"/>
  <c r="C34" i="10"/>
  <c r="B35" i="10"/>
  <c r="C35" i="10"/>
  <c r="B36" i="10"/>
  <c r="C36" i="10"/>
  <c r="B37" i="10"/>
  <c r="C37" i="10"/>
  <c r="B38" i="10"/>
  <c r="C38" i="10"/>
  <c r="B39" i="10"/>
  <c r="C39" i="10"/>
  <c r="B40" i="10"/>
  <c r="C40" i="10"/>
  <c r="B41" i="10"/>
  <c r="C41" i="10"/>
  <c r="B42" i="10"/>
  <c r="C42" i="10"/>
  <c r="B43" i="10"/>
  <c r="C43" i="10"/>
  <c r="B44" i="10"/>
  <c r="C44" i="10"/>
  <c r="B45" i="10"/>
  <c r="C45" i="10"/>
  <c r="B46" i="10"/>
  <c r="C46" i="10"/>
  <c r="B47" i="10"/>
  <c r="C47" i="10"/>
  <c r="B48" i="10"/>
  <c r="C48" i="10"/>
  <c r="B49" i="10"/>
  <c r="C49" i="10"/>
  <c r="B50" i="10"/>
  <c r="C50" i="10"/>
  <c r="B51" i="10"/>
  <c r="C51" i="10"/>
  <c r="B52" i="10"/>
  <c r="C52" i="10"/>
  <c r="B53" i="10"/>
  <c r="C53" i="10"/>
  <c r="B54" i="10"/>
  <c r="C54" i="10"/>
  <c r="B55" i="10"/>
  <c r="C55" i="10"/>
  <c r="B56" i="10"/>
  <c r="C56" i="10"/>
  <c r="B57" i="10"/>
  <c r="C57" i="10"/>
  <c r="B58" i="10"/>
  <c r="C58" i="10"/>
  <c r="B59" i="10"/>
  <c r="C59" i="10"/>
  <c r="B60" i="10"/>
  <c r="C60" i="10"/>
  <c r="B61" i="10"/>
  <c r="C61" i="10"/>
  <c r="B62" i="10"/>
  <c r="C62" i="10"/>
  <c r="B63" i="10"/>
  <c r="C63" i="10"/>
  <c r="B64" i="10"/>
  <c r="C64" i="10"/>
  <c r="B65" i="10"/>
  <c r="C65" i="10"/>
  <c r="B66" i="10"/>
  <c r="C66" i="10"/>
  <c r="B67" i="10"/>
  <c r="C67" i="10"/>
  <c r="B68" i="10"/>
  <c r="C68" i="10"/>
  <c r="B69" i="10"/>
  <c r="C69" i="10"/>
  <c r="B70" i="10"/>
  <c r="C70" i="10"/>
  <c r="B71" i="10"/>
  <c r="C71" i="10"/>
  <c r="B72" i="10"/>
  <c r="C72" i="10"/>
  <c r="B73" i="10"/>
  <c r="C73" i="10"/>
  <c r="B74" i="10"/>
  <c r="C74" i="10"/>
  <c r="B75" i="10"/>
  <c r="C75" i="10"/>
  <c r="B76" i="10"/>
  <c r="C76" i="10"/>
  <c r="B77" i="10"/>
  <c r="C77" i="10"/>
  <c r="B78" i="10"/>
  <c r="C78" i="10"/>
  <c r="B79" i="10"/>
  <c r="C79" i="10"/>
  <c r="B80" i="10"/>
  <c r="C80" i="10"/>
  <c r="B81" i="10"/>
  <c r="C81" i="10"/>
  <c r="B82" i="10"/>
  <c r="C82" i="10"/>
  <c r="B83" i="10"/>
  <c r="C83" i="10"/>
  <c r="B84" i="10"/>
  <c r="C84" i="10"/>
  <c r="B85" i="10"/>
  <c r="C85" i="10"/>
  <c r="B86" i="10"/>
  <c r="C86" i="10"/>
  <c r="B87" i="10"/>
  <c r="C87" i="10"/>
  <c r="B88" i="10"/>
  <c r="C88" i="10"/>
  <c r="B89" i="10"/>
  <c r="C89" i="10"/>
  <c r="B90" i="10"/>
  <c r="C90" i="10"/>
  <c r="B91" i="10"/>
  <c r="C91" i="10"/>
  <c r="B92" i="10"/>
  <c r="C92" i="10"/>
  <c r="B93" i="10"/>
  <c r="C93" i="10"/>
  <c r="B94" i="10"/>
  <c r="C94" i="10"/>
  <c r="B95" i="10"/>
  <c r="C95" i="10"/>
  <c r="B96" i="10"/>
  <c r="C96" i="10"/>
  <c r="B97" i="10"/>
  <c r="C97" i="10"/>
  <c r="B98" i="10"/>
  <c r="C98" i="10"/>
  <c r="B99" i="10"/>
  <c r="C99" i="10"/>
  <c r="B100" i="10"/>
  <c r="C100" i="10"/>
  <c r="B101" i="10"/>
  <c r="C101" i="10"/>
  <c r="B102" i="10"/>
  <c r="C102" i="10"/>
  <c r="B103" i="10"/>
  <c r="C103" i="10"/>
  <c r="B104" i="10"/>
  <c r="C104" i="10"/>
  <c r="B105" i="10"/>
  <c r="C105" i="10"/>
  <c r="B106" i="10"/>
  <c r="C106" i="10"/>
  <c r="B107" i="10"/>
  <c r="C107" i="10"/>
  <c r="B108" i="10"/>
  <c r="C108" i="10"/>
  <c r="B109" i="10"/>
  <c r="C109" i="10"/>
  <c r="B110" i="10"/>
  <c r="C110" i="10"/>
  <c r="B111" i="10"/>
  <c r="C111" i="10"/>
  <c r="B112" i="10"/>
  <c r="C112" i="10"/>
  <c r="B113" i="10"/>
  <c r="C113" i="10"/>
  <c r="B114" i="10"/>
  <c r="C114" i="10"/>
  <c r="B115" i="10"/>
  <c r="C115" i="10"/>
  <c r="B116" i="10"/>
  <c r="C116" i="10"/>
  <c r="B117" i="10"/>
  <c r="C117" i="10"/>
  <c r="B118" i="10"/>
  <c r="C118" i="10"/>
  <c r="B119" i="10"/>
  <c r="C119" i="10"/>
  <c r="B120" i="10"/>
  <c r="C120" i="10"/>
  <c r="B121" i="10"/>
  <c r="C121" i="10"/>
  <c r="B122" i="10"/>
  <c r="C122" i="10"/>
  <c r="B123" i="10"/>
  <c r="C123" i="10"/>
  <c r="B124" i="10"/>
  <c r="C124" i="10"/>
  <c r="B125" i="10"/>
  <c r="C125" i="10"/>
  <c r="B126" i="10"/>
  <c r="C126" i="10"/>
  <c r="B127" i="10"/>
  <c r="C127" i="10"/>
  <c r="B128" i="10"/>
  <c r="C128" i="10"/>
  <c r="B129" i="10"/>
  <c r="C129" i="10"/>
  <c r="B130" i="10"/>
  <c r="C130" i="10"/>
  <c r="B131" i="10"/>
  <c r="C131" i="10"/>
  <c r="B132" i="10"/>
  <c r="C132" i="10"/>
  <c r="B133" i="10"/>
  <c r="C133" i="10"/>
  <c r="B134" i="10"/>
  <c r="C134" i="10"/>
  <c r="B135" i="10"/>
  <c r="C135" i="10"/>
  <c r="B136" i="10"/>
  <c r="C136" i="10"/>
  <c r="B137" i="10"/>
  <c r="C137" i="10"/>
  <c r="B138" i="10"/>
  <c r="C138" i="10"/>
  <c r="B139" i="10"/>
  <c r="C139" i="10"/>
  <c r="B140" i="10"/>
  <c r="C140" i="10"/>
  <c r="B141" i="10"/>
  <c r="C141" i="10"/>
  <c r="B142" i="10"/>
  <c r="C142" i="10"/>
  <c r="B143" i="10"/>
  <c r="C143" i="10"/>
  <c r="B144" i="10"/>
  <c r="C144" i="10"/>
  <c r="B145" i="10"/>
  <c r="C145" i="10"/>
  <c r="B146" i="10"/>
  <c r="C146" i="10"/>
  <c r="B147" i="10"/>
  <c r="C147" i="10"/>
  <c r="B148" i="10"/>
  <c r="C148" i="10"/>
  <c r="B149" i="10"/>
  <c r="C149" i="10"/>
  <c r="B150" i="10"/>
  <c r="C150" i="10"/>
  <c r="B151" i="10"/>
  <c r="C151" i="10"/>
  <c r="B152" i="10"/>
  <c r="C152" i="10"/>
  <c r="B153" i="10"/>
  <c r="C153" i="10"/>
  <c r="B154" i="10"/>
  <c r="C154" i="10"/>
  <c r="B155" i="10"/>
  <c r="C155" i="10"/>
  <c r="B156" i="10"/>
  <c r="C156" i="10"/>
  <c r="B157" i="10"/>
  <c r="C157" i="10"/>
  <c r="B158" i="10"/>
  <c r="C158" i="10"/>
  <c r="B159" i="10"/>
  <c r="C159" i="10"/>
  <c r="B160" i="10"/>
  <c r="C160" i="10"/>
  <c r="B161" i="10"/>
  <c r="C161" i="10"/>
  <c r="B162" i="10"/>
  <c r="C162" i="10"/>
  <c r="B163" i="10"/>
  <c r="C163" i="10"/>
  <c r="B164" i="10"/>
  <c r="C164" i="10"/>
  <c r="B165" i="10"/>
  <c r="C165" i="10"/>
  <c r="B166" i="10"/>
  <c r="C166" i="10"/>
  <c r="B167" i="10"/>
  <c r="C167" i="10"/>
  <c r="B168" i="10"/>
  <c r="C168" i="10"/>
  <c r="B169" i="10"/>
  <c r="C169" i="10"/>
  <c r="B170" i="10"/>
  <c r="C170" i="10"/>
  <c r="B171" i="10"/>
  <c r="C171" i="10"/>
  <c r="B172" i="10"/>
  <c r="C172" i="10"/>
  <c r="B173" i="10"/>
  <c r="C173" i="10"/>
  <c r="B174" i="10"/>
  <c r="C174" i="10"/>
  <c r="B175" i="10"/>
  <c r="C175" i="10"/>
  <c r="B176" i="10"/>
  <c r="C176" i="10"/>
  <c r="B177" i="10"/>
  <c r="C177" i="10"/>
  <c r="B178" i="10"/>
  <c r="C178" i="10"/>
  <c r="B179" i="10"/>
  <c r="C179" i="10"/>
  <c r="B180" i="10"/>
  <c r="C180" i="10"/>
  <c r="B181" i="10"/>
  <c r="C181" i="10"/>
  <c r="B182" i="10"/>
  <c r="C182" i="10"/>
  <c r="B183" i="10"/>
  <c r="C183" i="10"/>
  <c r="B184" i="10"/>
  <c r="C184" i="10"/>
  <c r="B185" i="10"/>
  <c r="C185" i="10"/>
  <c r="B186" i="10"/>
  <c r="C186" i="10"/>
  <c r="B187" i="10"/>
  <c r="C187" i="10"/>
  <c r="B188" i="10"/>
  <c r="C188" i="10"/>
  <c r="B189" i="10"/>
  <c r="C189" i="10"/>
  <c r="B190" i="10"/>
  <c r="C190" i="10"/>
  <c r="B191" i="10"/>
  <c r="C191" i="10"/>
  <c r="B192" i="10"/>
  <c r="C192" i="10"/>
  <c r="B193" i="10"/>
  <c r="C193" i="10"/>
  <c r="B194" i="10"/>
  <c r="C194" i="10"/>
  <c r="B195" i="10"/>
  <c r="C195" i="10"/>
  <c r="B196" i="10"/>
  <c r="C196" i="10"/>
  <c r="B197" i="10"/>
  <c r="C197" i="10"/>
  <c r="B198" i="10"/>
  <c r="C198" i="10"/>
  <c r="B199" i="10"/>
  <c r="C199" i="10"/>
  <c r="B200" i="10"/>
  <c r="C200" i="10"/>
  <c r="B201" i="10"/>
  <c r="C201" i="10"/>
  <c r="B202" i="10"/>
  <c r="C202" i="10"/>
  <c r="B203" i="10"/>
  <c r="C203" i="10"/>
  <c r="B204" i="10"/>
  <c r="C204" i="10"/>
  <c r="B205" i="10"/>
  <c r="C205" i="10"/>
  <c r="B206" i="10"/>
  <c r="C206" i="10"/>
  <c r="B207" i="10"/>
  <c r="C207" i="10"/>
  <c r="B208" i="10"/>
  <c r="C208" i="10"/>
  <c r="B209" i="10"/>
  <c r="C209" i="10"/>
  <c r="B210" i="10"/>
  <c r="C210" i="10"/>
  <c r="B211" i="10"/>
  <c r="C211" i="10"/>
  <c r="B212" i="10"/>
  <c r="C212" i="10"/>
  <c r="B213" i="10"/>
  <c r="C213" i="10"/>
  <c r="B214" i="10"/>
  <c r="C214" i="10"/>
  <c r="C1" i="10"/>
  <c r="B1"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D110" i="7" l="1"/>
  <c r="A71" i="10" s="1"/>
  <c r="D97" i="7"/>
  <c r="A58" i="10" s="1"/>
  <c r="C215" i="10"/>
  <c r="B215" i="10"/>
  <c r="C216" i="10"/>
  <c r="B216" i="10"/>
  <c r="C217" i="10"/>
  <c r="B217" i="10"/>
  <c r="C218" i="10"/>
  <c r="B218" i="10"/>
  <c r="C219" i="10"/>
  <c r="B219" i="10"/>
  <c r="C220" i="10"/>
  <c r="B220" i="10"/>
  <c r="C221" i="10"/>
  <c r="B221" i="10"/>
  <c r="C222" i="10"/>
  <c r="B222" i="10"/>
  <c r="C223" i="10"/>
  <c r="B223" i="10"/>
  <c r="C224" i="10"/>
  <c r="B224" i="10"/>
  <c r="C225" i="10"/>
  <c r="B225" i="10"/>
  <c r="C226" i="10"/>
  <c r="B226" i="10"/>
  <c r="C227" i="10"/>
  <c r="B227" i="10"/>
  <c r="C228" i="10"/>
  <c r="B228" i="10"/>
  <c r="C229" i="10"/>
  <c r="B229" i="10"/>
  <c r="C230" i="10"/>
  <c r="B230" i="10"/>
  <c r="C231" i="10"/>
  <c r="B231" i="10"/>
  <c r="C232" i="10"/>
  <c r="B232" i="10"/>
  <c r="C233" i="10"/>
  <c r="B233" i="10"/>
  <c r="C234" i="10"/>
  <c r="B234" i="10"/>
  <c r="C235" i="10"/>
  <c r="B235" i="10"/>
  <c r="C236" i="10"/>
  <c r="B236" i="10"/>
  <c r="C237" i="10"/>
  <c r="B237" i="10"/>
  <c r="C238" i="10"/>
  <c r="B238" i="10"/>
  <c r="C239" i="10"/>
  <c r="B239" i="10"/>
  <c r="C240" i="10"/>
  <c r="B240" i="10"/>
  <c r="C241" i="10"/>
  <c r="B241" i="10"/>
  <c r="C242" i="10"/>
  <c r="B242" i="10"/>
  <c r="C243" i="10"/>
  <c r="B243" i="10"/>
  <c r="C244" i="10"/>
  <c r="B244" i="10"/>
  <c r="C245" i="10"/>
  <c r="B245" i="10"/>
  <c r="C246" i="10"/>
  <c r="B246" i="10"/>
  <c r="C247" i="10"/>
  <c r="B247" i="10"/>
  <c r="C248" i="10"/>
  <c r="B248" i="10"/>
  <c r="C249" i="10"/>
  <c r="B249" i="10"/>
  <c r="C250" i="10"/>
  <c r="B250" i="10"/>
  <c r="C251" i="10"/>
  <c r="B251" i="10"/>
  <c r="C252" i="10"/>
  <c r="B252" i="10"/>
  <c r="C253" i="10"/>
  <c r="B253" i="10"/>
  <c r="C254" i="10"/>
  <c r="B254" i="10"/>
  <c r="C255" i="10"/>
  <c r="B255" i="10"/>
  <c r="C256" i="10"/>
  <c r="B256" i="10"/>
  <c r="C257" i="10"/>
  <c r="B257" i="10"/>
  <c r="C258" i="10"/>
  <c r="B258" i="10"/>
  <c r="C259" i="10"/>
  <c r="B259" i="10"/>
  <c r="C260" i="10"/>
  <c r="B260" i="10"/>
  <c r="C261" i="10"/>
  <c r="B261" i="10"/>
  <c r="C262" i="10"/>
  <c r="B262" i="10"/>
  <c r="C263" i="10"/>
  <c r="B263" i="10"/>
  <c r="C264" i="10"/>
  <c r="B264" i="10"/>
  <c r="C265" i="10"/>
  <c r="B265" i="10"/>
  <c r="C266" i="10"/>
  <c r="B266" i="10"/>
  <c r="C267" i="10"/>
  <c r="B267" i="10"/>
  <c r="C268" i="10"/>
  <c r="B268" i="10"/>
  <c r="C269" i="10"/>
  <c r="B269" i="10"/>
  <c r="C270" i="10"/>
  <c r="B270" i="10"/>
  <c r="C271" i="10"/>
  <c r="B271" i="10"/>
  <c r="C272" i="10"/>
  <c r="B272" i="10"/>
  <c r="C273" i="10"/>
  <c r="B273" i="10"/>
  <c r="C274" i="10"/>
  <c r="B274" i="10"/>
  <c r="C275" i="10"/>
  <c r="B275" i="10"/>
  <c r="C276" i="10"/>
  <c r="B276" i="10"/>
  <c r="C277" i="10"/>
  <c r="B277" i="10"/>
  <c r="C278" i="10"/>
  <c r="B278" i="10"/>
  <c r="C279" i="10"/>
  <c r="B279" i="10"/>
  <c r="C280" i="10"/>
  <c r="B280" i="10"/>
  <c r="C281" i="10"/>
  <c r="B281" i="10"/>
  <c r="C282" i="10"/>
  <c r="B282" i="10"/>
  <c r="C283" i="10"/>
  <c r="B283" i="10"/>
  <c r="C284" i="10"/>
  <c r="B284" i="10"/>
  <c r="C285" i="10"/>
  <c r="B285" i="10"/>
  <c r="C286" i="10"/>
  <c r="B286" i="10"/>
  <c r="C287" i="10"/>
  <c r="B287" i="10"/>
  <c r="C288" i="10"/>
  <c r="B288" i="10"/>
  <c r="C289" i="10"/>
  <c r="B289" i="10"/>
  <c r="C290" i="10"/>
  <c r="B290" i="10"/>
  <c r="C291" i="10"/>
  <c r="B291" i="10"/>
  <c r="C292" i="10"/>
  <c r="B292" i="10"/>
  <c r="C293" i="10"/>
  <c r="B293" i="10"/>
  <c r="C294" i="10"/>
  <c r="B294" i="10"/>
  <c r="C295" i="10"/>
  <c r="B295" i="10"/>
  <c r="C296" i="10"/>
  <c r="B296" i="10"/>
  <c r="C297" i="10"/>
  <c r="B297" i="10"/>
  <c r="C298" i="10"/>
  <c r="B298" i="10"/>
  <c r="C299" i="10"/>
  <c r="B299" i="10"/>
  <c r="C300" i="10"/>
  <c r="B300" i="10"/>
  <c r="C301" i="10"/>
  <c r="B301" i="10"/>
  <c r="C302" i="10"/>
  <c r="B302" i="10"/>
  <c r="C303" i="10"/>
  <c r="B303" i="10"/>
  <c r="C304" i="10"/>
  <c r="B304" i="10"/>
  <c r="C305" i="10"/>
  <c r="B305" i="10"/>
  <c r="C306" i="10"/>
  <c r="B306" i="10"/>
  <c r="C307" i="10"/>
  <c r="B307" i="10"/>
  <c r="C308" i="10"/>
  <c r="B308" i="10"/>
  <c r="C309" i="10"/>
  <c r="B309" i="10"/>
  <c r="C310" i="10"/>
  <c r="B310" i="10"/>
  <c r="C311" i="10"/>
  <c r="B311" i="10"/>
  <c r="C312" i="10"/>
  <c r="B312" i="10"/>
  <c r="C313" i="10"/>
  <c r="B313" i="10"/>
  <c r="C314" i="10"/>
  <c r="B314" i="10"/>
  <c r="C315" i="10"/>
  <c r="B315" i="10"/>
  <c r="C316" i="10"/>
  <c r="B316" i="10"/>
  <c r="C317" i="10"/>
  <c r="B317" i="10"/>
  <c r="C318" i="10"/>
  <c r="B318" i="10"/>
  <c r="C319" i="10"/>
  <c r="B319" i="10"/>
  <c r="C320" i="10"/>
  <c r="B320" i="10"/>
  <c r="C321" i="10"/>
  <c r="B321" i="10"/>
  <c r="C322" i="10"/>
  <c r="B322" i="10"/>
  <c r="C323" i="10"/>
  <c r="B323" i="10"/>
  <c r="C324" i="10"/>
  <c r="B324" i="10"/>
  <c r="C325" i="10"/>
  <c r="B325" i="10"/>
  <c r="C326" i="10"/>
  <c r="B326" i="10"/>
  <c r="C327" i="10"/>
  <c r="B327" i="10"/>
  <c r="C328" i="10"/>
  <c r="B328" i="10"/>
  <c r="C329" i="10"/>
  <c r="B329" i="10"/>
  <c r="C330" i="10"/>
  <c r="B330" i="10"/>
  <c r="C331" i="10"/>
  <c r="B331" i="10"/>
  <c r="C332" i="10"/>
  <c r="B332" i="10"/>
  <c r="C333" i="10"/>
  <c r="B333" i="10"/>
  <c r="C334" i="10"/>
  <c r="B334" i="10"/>
  <c r="C335" i="10"/>
  <c r="B335" i="10"/>
  <c r="C336" i="10"/>
  <c r="B336" i="10"/>
  <c r="C337" i="10"/>
  <c r="B337" i="10"/>
  <c r="C338" i="10"/>
  <c r="B338" i="10"/>
  <c r="C339" i="10"/>
  <c r="B339" i="10"/>
  <c r="C340" i="10"/>
  <c r="B340" i="10"/>
  <c r="C341" i="10"/>
  <c r="B341" i="10"/>
  <c r="C342" i="10"/>
  <c r="B342" i="10"/>
  <c r="C343" i="10"/>
  <c r="B343" i="10"/>
  <c r="C344" i="10"/>
  <c r="B344" i="10"/>
  <c r="C345" i="10"/>
  <c r="B345" i="10"/>
  <c r="C346" i="10"/>
  <c r="B346" i="10"/>
  <c r="C347" i="10"/>
  <c r="B347" i="10"/>
  <c r="C348" i="10"/>
  <c r="B348" i="10"/>
  <c r="C349" i="10"/>
  <c r="B349" i="10"/>
  <c r="C350" i="10"/>
  <c r="B350" i="10"/>
  <c r="C351" i="10"/>
  <c r="B351" i="10"/>
  <c r="C352" i="10"/>
  <c r="B352" i="10"/>
  <c r="C353" i="10"/>
  <c r="B353" i="10"/>
  <c r="C354" i="10"/>
  <c r="B354" i="10"/>
  <c r="C355" i="10"/>
  <c r="B355" i="10"/>
  <c r="C356" i="10"/>
  <c r="B356" i="10"/>
  <c r="C357" i="10"/>
  <c r="B357" i="10"/>
  <c r="C358" i="10"/>
  <c r="B358" i="10"/>
  <c r="C359" i="10"/>
  <c r="B359" i="10"/>
  <c r="C360" i="10"/>
  <c r="B360" i="10"/>
  <c r="C361" i="10"/>
  <c r="B361" i="10"/>
  <c r="C362" i="10"/>
  <c r="B362" i="10"/>
  <c r="C363" i="10"/>
  <c r="B363" i="10"/>
  <c r="C364" i="10"/>
  <c r="B364" i="10"/>
  <c r="C365" i="10"/>
  <c r="B365" i="10"/>
  <c r="C366" i="10"/>
  <c r="B366" i="10"/>
  <c r="C367" i="10"/>
  <c r="B367" i="10"/>
  <c r="C368" i="10"/>
  <c r="B368" i="10"/>
  <c r="C369" i="10"/>
  <c r="B369" i="10"/>
  <c r="C370" i="10"/>
  <c r="B370" i="10"/>
  <c r="C371" i="10"/>
  <c r="B371" i="10"/>
  <c r="C372" i="10"/>
  <c r="B372" i="10"/>
  <c r="C373" i="10"/>
  <c r="B373" i="10"/>
  <c r="C374" i="10"/>
  <c r="B374" i="10"/>
  <c r="C375" i="10"/>
  <c r="B375" i="10"/>
  <c r="C376" i="10"/>
  <c r="B376" i="10"/>
  <c r="C377" i="10"/>
  <c r="B377" i="10"/>
  <c r="C378" i="10"/>
  <c r="B378" i="10"/>
  <c r="C379" i="10"/>
  <c r="B379" i="10"/>
  <c r="C380" i="10"/>
  <c r="B380" i="10"/>
  <c r="C381" i="10"/>
  <c r="B381" i="10"/>
  <c r="C382" i="10"/>
  <c r="B382" i="10"/>
  <c r="C383" i="10"/>
  <c r="B383" i="10"/>
  <c r="C384" i="10"/>
  <c r="B384" i="10"/>
  <c r="C385" i="10"/>
  <c r="B385" i="10"/>
  <c r="C386" i="10"/>
  <c r="B386" i="10"/>
  <c r="C387" i="10"/>
  <c r="B387" i="10"/>
  <c r="C388" i="10"/>
  <c r="B388" i="10"/>
  <c r="C389" i="10"/>
  <c r="B389" i="10"/>
  <c r="C390" i="10"/>
  <c r="B390" i="10"/>
  <c r="C391" i="10"/>
  <c r="B391" i="10"/>
  <c r="C392" i="10"/>
  <c r="B392" i="10"/>
  <c r="C393" i="10"/>
  <c r="B393" i="10"/>
  <c r="C394" i="10"/>
  <c r="B394" i="10"/>
  <c r="C395" i="10"/>
  <c r="B395" i="10"/>
  <c r="C396" i="10"/>
  <c r="B396" i="10"/>
  <c r="C397" i="10"/>
  <c r="B397" i="10"/>
  <c r="C398" i="10"/>
  <c r="B398" i="10"/>
  <c r="C399" i="10"/>
  <c r="B399" i="10"/>
  <c r="C400" i="10"/>
  <c r="B400" i="10"/>
  <c r="C401" i="10"/>
  <c r="B401" i="10"/>
  <c r="C402" i="10"/>
  <c r="B402" i="10"/>
  <c r="C403" i="10"/>
  <c r="B403" i="10"/>
  <c r="C404" i="10"/>
  <c r="B404" i="10"/>
  <c r="C405" i="10"/>
  <c r="B405" i="10"/>
  <c r="C406" i="10"/>
  <c r="B406" i="10"/>
  <c r="C407" i="10"/>
  <c r="B407" i="10"/>
  <c r="C408" i="10"/>
  <c r="B408" i="10"/>
  <c r="C409" i="10"/>
  <c r="B409" i="10"/>
  <c r="C410" i="10"/>
  <c r="B410" i="10"/>
  <c r="C411" i="10"/>
  <c r="B411" i="10"/>
  <c r="C412" i="10"/>
  <c r="B412" i="10"/>
  <c r="C413" i="10"/>
  <c r="B413" i="10"/>
  <c r="C414" i="10"/>
  <c r="B414" i="10"/>
  <c r="C415" i="10"/>
  <c r="B415" i="10"/>
  <c r="C416" i="10"/>
  <c r="B416" i="10"/>
  <c r="C417" i="10"/>
  <c r="B417" i="10"/>
  <c r="C418" i="10"/>
  <c r="B418" i="10"/>
  <c r="C419" i="10"/>
  <c r="B419" i="10"/>
  <c r="C420" i="10"/>
  <c r="B420" i="10"/>
  <c r="C421" i="10"/>
  <c r="B421" i="10"/>
  <c r="C422" i="10"/>
  <c r="B422" i="10"/>
  <c r="C423" i="10"/>
  <c r="B423" i="10"/>
  <c r="C424" i="10"/>
  <c r="B424" i="10"/>
  <c r="C425" i="10"/>
  <c r="B425" i="10"/>
  <c r="C426" i="10"/>
  <c r="B426" i="10"/>
  <c r="C427" i="10"/>
  <c r="B427" i="10"/>
  <c r="C428" i="10"/>
  <c r="B428" i="10"/>
  <c r="C429" i="10"/>
  <c r="B429" i="10"/>
  <c r="C430" i="10"/>
  <c r="B430" i="10"/>
  <c r="C431" i="10"/>
  <c r="B431" i="10"/>
  <c r="C432" i="10"/>
  <c r="B432" i="10"/>
  <c r="C433" i="10"/>
  <c r="B433" i="10"/>
  <c r="C434" i="10"/>
  <c r="B434" i="10"/>
  <c r="C435" i="10"/>
  <c r="B435" i="10"/>
  <c r="C436" i="10"/>
  <c r="B436" i="10"/>
  <c r="C437" i="10"/>
  <c r="B437" i="10"/>
  <c r="C438" i="10"/>
  <c r="B438" i="10"/>
  <c r="C439" i="10"/>
  <c r="B439" i="10"/>
  <c r="C440" i="10"/>
  <c r="B440" i="10"/>
  <c r="C441" i="10"/>
  <c r="B441" i="10"/>
  <c r="C442" i="10"/>
  <c r="B442" i="10"/>
  <c r="C443" i="10"/>
  <c r="B443" i="10"/>
  <c r="C444" i="10"/>
  <c r="B444" i="10"/>
  <c r="C445" i="10"/>
  <c r="B445" i="10"/>
  <c r="C446" i="10"/>
  <c r="B446" i="10"/>
  <c r="C447" i="10"/>
  <c r="B447" i="10"/>
  <c r="C448" i="10"/>
  <c r="B448" i="10"/>
  <c r="C449" i="10"/>
  <c r="B449" i="10"/>
  <c r="C450" i="10"/>
  <c r="B450" i="10"/>
  <c r="C451" i="10"/>
  <c r="B451" i="10"/>
  <c r="C452" i="10"/>
  <c r="B452" i="10"/>
  <c r="C453" i="10"/>
  <c r="B453" i="10"/>
  <c r="C454" i="10"/>
  <c r="B454" i="10"/>
  <c r="C455" i="10"/>
  <c r="B455" i="10"/>
  <c r="C456" i="10"/>
  <c r="B456" i="10"/>
  <c r="C457" i="10"/>
  <c r="B457" i="10"/>
  <c r="C458" i="10"/>
  <c r="B458" i="10"/>
  <c r="C459" i="10"/>
  <c r="B459" i="10"/>
  <c r="C460" i="10"/>
  <c r="B460" i="10"/>
  <c r="C461" i="10"/>
  <c r="B461" i="10"/>
  <c r="C462" i="10"/>
  <c r="B462" i="10"/>
  <c r="C463" i="10"/>
  <c r="B463" i="10"/>
  <c r="C464" i="10"/>
  <c r="B464" i="10"/>
  <c r="C465" i="10"/>
  <c r="B465" i="10"/>
  <c r="C466" i="10"/>
  <c r="B466" i="10"/>
  <c r="C467" i="10"/>
  <c r="B467" i="10"/>
  <c r="C468" i="10"/>
  <c r="B468" i="10"/>
  <c r="C469" i="10"/>
  <c r="B469" i="10"/>
  <c r="C470" i="10"/>
  <c r="B470" i="10"/>
  <c r="C471" i="10"/>
  <c r="B471" i="10"/>
  <c r="C472" i="10"/>
  <c r="B472" i="10"/>
  <c r="C473" i="10"/>
  <c r="B473" i="10"/>
  <c r="C474" i="10"/>
  <c r="B474" i="10"/>
  <c r="C475" i="10"/>
  <c r="B475" i="10"/>
  <c r="C476" i="10"/>
  <c r="B476" i="10"/>
  <c r="C477" i="10"/>
  <c r="B477" i="10"/>
  <c r="C478" i="10"/>
  <c r="B478" i="10"/>
  <c r="C479" i="10"/>
  <c r="B479" i="10"/>
  <c r="C480" i="10"/>
  <c r="B480" i="10"/>
  <c r="C481" i="10"/>
  <c r="B481" i="10"/>
  <c r="C482" i="10"/>
  <c r="B482" i="10"/>
  <c r="C483" i="10"/>
  <c r="B483" i="10"/>
  <c r="C484" i="10"/>
  <c r="B484" i="10"/>
  <c r="C485" i="10"/>
  <c r="B485" i="10"/>
  <c r="C486" i="10"/>
  <c r="B486" i="10"/>
  <c r="C487" i="10"/>
  <c r="B487" i="10"/>
  <c r="C488" i="10"/>
  <c r="B488" i="10"/>
  <c r="C489" i="10"/>
  <c r="B489" i="10"/>
  <c r="C490" i="10"/>
  <c r="B490" i="10"/>
  <c r="C491" i="10"/>
  <c r="B491" i="10"/>
  <c r="C492" i="10"/>
  <c r="B492" i="10"/>
  <c r="C493" i="10"/>
  <c r="B493" i="10"/>
  <c r="C494" i="10"/>
  <c r="B494" i="10"/>
  <c r="C495" i="10"/>
  <c r="B495" i="10"/>
  <c r="C496" i="10"/>
  <c r="B496" i="10"/>
  <c r="C497" i="10"/>
  <c r="B497" i="10"/>
  <c r="C498" i="10"/>
  <c r="B498" i="10"/>
  <c r="C499" i="10"/>
  <c r="B499" i="10"/>
  <c r="C500" i="10"/>
  <c r="B500" i="10"/>
  <c r="C501" i="10"/>
  <c r="B501" i="10"/>
  <c r="C502" i="10"/>
  <c r="B502" i="10"/>
  <c r="C503" i="10"/>
  <c r="B503" i="10"/>
  <c r="C504" i="10"/>
  <c r="B504" i="10"/>
  <c r="C505" i="10"/>
  <c r="B505" i="10"/>
  <c r="C506" i="10"/>
  <c r="B506" i="10"/>
  <c r="C507" i="10"/>
  <c r="B507" i="10"/>
  <c r="C508" i="10"/>
  <c r="B508" i="10"/>
  <c r="C509" i="10"/>
  <c r="B509" i="10"/>
  <c r="C510" i="10"/>
  <c r="B510" i="10"/>
  <c r="C511" i="10"/>
  <c r="B511" i="10"/>
  <c r="C512" i="10"/>
  <c r="B512" i="10"/>
  <c r="C513" i="10"/>
  <c r="B513" i="10"/>
  <c r="C514" i="10"/>
  <c r="B514" i="10"/>
  <c r="C515" i="10"/>
  <c r="B515" i="10"/>
  <c r="C516" i="10"/>
  <c r="B516" i="10"/>
  <c r="C517" i="10"/>
  <c r="B517" i="10"/>
  <c r="C518" i="10"/>
  <c r="B518" i="10"/>
  <c r="C519" i="10"/>
  <c r="B519" i="10"/>
  <c r="C520" i="10"/>
  <c r="B520" i="10"/>
  <c r="C521" i="10"/>
  <c r="B521" i="10"/>
  <c r="C522" i="10"/>
  <c r="B522" i="10"/>
  <c r="C523" i="10"/>
  <c r="B523" i="10"/>
  <c r="C524" i="10"/>
  <c r="B524" i="10"/>
  <c r="C525" i="10"/>
  <c r="B525" i="10"/>
  <c r="C526" i="10"/>
  <c r="B526" i="10"/>
  <c r="C527" i="10"/>
  <c r="B527" i="10"/>
  <c r="C528" i="10"/>
  <c r="B528" i="10"/>
  <c r="C529" i="10"/>
  <c r="B529" i="10"/>
  <c r="C530" i="10"/>
  <c r="B530" i="10"/>
  <c r="C531" i="10"/>
  <c r="B531" i="10"/>
  <c r="C532" i="10"/>
  <c r="B532" i="10"/>
  <c r="C533" i="10"/>
  <c r="B533" i="10"/>
  <c r="C534" i="10"/>
  <c r="B534" i="10"/>
  <c r="C535" i="10"/>
  <c r="B535" i="10"/>
  <c r="C536" i="10"/>
  <c r="B536" i="10"/>
  <c r="C537" i="10"/>
  <c r="B537" i="10"/>
  <c r="C538" i="10"/>
  <c r="B538" i="10"/>
  <c r="C539" i="10"/>
  <c r="B539" i="10"/>
  <c r="C540" i="10"/>
  <c r="B540" i="10"/>
  <c r="C541" i="10"/>
  <c r="B541" i="10"/>
  <c r="C542" i="10"/>
  <c r="B542" i="10"/>
  <c r="C543" i="10"/>
  <c r="B543" i="10"/>
  <c r="C544" i="10"/>
  <c r="B544" i="10"/>
  <c r="C545" i="10"/>
  <c r="B545" i="10"/>
  <c r="C546" i="10"/>
  <c r="B546" i="10"/>
  <c r="C547" i="10"/>
  <c r="B547" i="10"/>
  <c r="C548" i="10"/>
  <c r="B548" i="10"/>
  <c r="C549" i="10"/>
  <c r="B549" i="10"/>
  <c r="C550" i="10"/>
  <c r="B550" i="10"/>
  <c r="C551" i="10"/>
  <c r="B551" i="10"/>
  <c r="C552" i="10"/>
  <c r="B552" i="10"/>
  <c r="C553" i="10"/>
  <c r="B553" i="10"/>
  <c r="C554" i="10"/>
  <c r="B554" i="10"/>
  <c r="C555" i="10"/>
  <c r="B555" i="10"/>
  <c r="C556" i="10"/>
  <c r="B556" i="10"/>
  <c r="C557" i="10"/>
  <c r="B557" i="10"/>
  <c r="C558" i="10"/>
  <c r="B558" i="10"/>
  <c r="C559" i="10"/>
  <c r="B559" i="10"/>
  <c r="C560" i="10"/>
  <c r="B560" i="10"/>
  <c r="C561" i="10"/>
  <c r="B561" i="10"/>
  <c r="C562" i="10"/>
  <c r="B562" i="10"/>
  <c r="C563" i="10"/>
  <c r="B563" i="10"/>
  <c r="C564" i="10"/>
  <c r="B564" i="10"/>
  <c r="C565" i="10"/>
  <c r="B565" i="10"/>
  <c r="C566" i="10"/>
  <c r="B566" i="10"/>
  <c r="C567" i="10"/>
  <c r="B567" i="10"/>
  <c r="C568" i="10"/>
  <c r="A568" i="10"/>
  <c r="B568" i="10"/>
  <c r="V43" i="7" a="1"/>
  <c r="V43" i="7" s="1"/>
  <c r="V46" i="7" a="1"/>
  <c r="V46" i="7" s="1"/>
  <c r="V51" i="7" a="1"/>
  <c r="V51" i="7" s="1"/>
  <c r="V52" i="7" a="1"/>
  <c r="V52" i="7" s="1"/>
  <c r="V59" i="7" a="1"/>
  <c r="V59" i="7" s="1"/>
  <c r="V62" i="7" a="1"/>
  <c r="V62" i="7" s="1"/>
  <c r="V67" i="7" a="1"/>
  <c r="V67" i="7" s="1"/>
  <c r="V68" i="7" a="1"/>
  <c r="V68" i="7" s="1"/>
  <c r="V74" i="7" a="1"/>
  <c r="V74" i="7" s="1"/>
  <c r="V75" i="7" a="1"/>
  <c r="V75" i="7" s="1"/>
  <c r="V76" i="7" a="1"/>
  <c r="V76" i="7" s="1"/>
  <c r="V78" i="7" a="1"/>
  <c r="V78" i="7" s="1"/>
  <c r="V79" i="7" a="1"/>
  <c r="V79" i="7" s="1"/>
  <c r="V80" i="7" a="1"/>
  <c r="V80" i="7" s="1"/>
  <c r="V81" i="7" a="1"/>
  <c r="V81" i="7" s="1"/>
  <c r="V83" i="7" a="1"/>
  <c r="V83" i="7" s="1"/>
  <c r="V84" i="7" a="1"/>
  <c r="V84" i="7" s="1"/>
  <c r="V86" i="7" a="1"/>
  <c r="V86" i="7" s="1"/>
  <c r="V88" i="7" a="1"/>
  <c r="V88" i="7" s="1"/>
  <c r="V90" i="7" a="1"/>
  <c r="V90" i="7" s="1"/>
  <c r="V91" i="7" a="1"/>
  <c r="V91" i="7" s="1"/>
  <c r="V92" i="7" a="1"/>
  <c r="V92" i="7" s="1"/>
  <c r="V93" i="7" a="1"/>
  <c r="V93" i="7" s="1"/>
  <c r="V94" i="7" a="1"/>
  <c r="V94" i="7" s="1"/>
  <c r="V95" i="7" a="1"/>
  <c r="V95" i="7" s="1"/>
  <c r="V96" i="7" a="1"/>
  <c r="V96" i="7" s="1"/>
  <c r="V97" i="7" a="1"/>
  <c r="V97" i="7" s="1"/>
  <c r="V98" i="7" a="1"/>
  <c r="V98" i="7" s="1"/>
  <c r="V99" i="7" a="1"/>
  <c r="V99" i="7" s="1"/>
  <c r="V100" i="7" a="1"/>
  <c r="V100" i="7" s="1"/>
  <c r="V102" i="7" a="1"/>
  <c r="V102" i="7" s="1"/>
  <c r="V104" i="7" a="1"/>
  <c r="V104" i="7" s="1"/>
  <c r="V106" i="7" a="1"/>
  <c r="V106" i="7" s="1"/>
  <c r="V107" i="7" a="1"/>
  <c r="V107" i="7" s="1"/>
  <c r="V108" i="7" a="1"/>
  <c r="V108" i="7" s="1"/>
  <c r="V109" i="7" a="1"/>
  <c r="V109" i="7" s="1"/>
  <c r="V110" i="7" a="1"/>
  <c r="V110" i="7" s="1"/>
  <c r="V111" i="7" a="1"/>
  <c r="V111" i="7" s="1"/>
  <c r="V112" i="7" a="1"/>
  <c r="V112" i="7" s="1"/>
  <c r="V113" i="7" a="1"/>
  <c r="V113" i="7" s="1"/>
  <c r="V114" i="7" a="1"/>
  <c r="V114" i="7" s="1"/>
  <c r="V115" i="7" a="1"/>
  <c r="V115" i="7" s="1"/>
  <c r="V116" i="7" a="1"/>
  <c r="V116" i="7" s="1"/>
  <c r="V117" i="7" a="1"/>
  <c r="V117" i="7" s="1"/>
  <c r="V118" i="7" a="1"/>
  <c r="V118" i="7" s="1"/>
  <c r="V119" i="7" a="1"/>
  <c r="V119" i="7" s="1"/>
  <c r="V120" i="7" a="1"/>
  <c r="V120" i="7" s="1"/>
  <c r="V121" i="7" a="1"/>
  <c r="V121" i="7" s="1"/>
  <c r="V122" i="7" a="1"/>
  <c r="V122" i="7" s="1"/>
  <c r="V123" i="7" a="1"/>
  <c r="V123" i="7" s="1"/>
  <c r="V124" i="7" a="1"/>
  <c r="V124" i="7" s="1"/>
  <c r="V125" i="7" a="1"/>
  <c r="V125" i="7" s="1"/>
  <c r="V126" i="7" a="1"/>
  <c r="V126" i="7" s="1"/>
  <c r="V127" i="7" a="1"/>
  <c r="V127" i="7" s="1"/>
  <c r="V128" i="7" a="1"/>
  <c r="V128" i="7" s="1"/>
  <c r="V129" i="7" a="1"/>
  <c r="V129" i="7" s="1"/>
  <c r="V130" i="7" a="1"/>
  <c r="V130" i="7" s="1"/>
  <c r="V131" i="7" a="1"/>
  <c r="V131" i="7" s="1"/>
  <c r="V132" i="7" a="1"/>
  <c r="V132" i="7" s="1"/>
  <c r="V133" i="7" a="1"/>
  <c r="V133" i="7" s="1"/>
  <c r="V134" i="7" a="1"/>
  <c r="V134" i="7" s="1"/>
  <c r="V135" i="7" a="1"/>
  <c r="V135" i="7" s="1"/>
  <c r="V136" i="7" a="1"/>
  <c r="V136" i="7" s="1"/>
  <c r="V137" i="7" a="1"/>
  <c r="V137" i="7" s="1"/>
  <c r="V138" i="7" a="1"/>
  <c r="V138" i="7" s="1"/>
  <c r="V139" i="7" a="1"/>
  <c r="V139" i="7" s="1"/>
  <c r="V140" i="7" a="1"/>
  <c r="V140" i="7" s="1"/>
  <c r="V141" i="7" a="1"/>
  <c r="V141" i="7" s="1"/>
  <c r="V142" i="7" a="1"/>
  <c r="V142" i="7" s="1"/>
  <c r="V143" i="7" a="1"/>
  <c r="V143" i="7" s="1"/>
  <c r="V144" i="7" a="1"/>
  <c r="V144" i="7" s="1"/>
  <c r="V145" i="7" a="1"/>
  <c r="V145" i="7" s="1"/>
  <c r="V146" i="7" a="1"/>
  <c r="V146" i="7" s="1"/>
  <c r="V147" i="7" a="1"/>
  <c r="V147" i="7" s="1"/>
  <c r="V148" i="7" a="1"/>
  <c r="V148" i="7" s="1"/>
  <c r="V149" i="7" a="1"/>
  <c r="V149" i="7" s="1"/>
  <c r="V150" i="7" a="1"/>
  <c r="V150" i="7" s="1"/>
  <c r="V151" i="7" a="1"/>
  <c r="V151" i="7" s="1"/>
  <c r="V152" i="7" a="1"/>
  <c r="V152" i="7" s="1"/>
  <c r="V153" i="7" a="1"/>
  <c r="V153" i="7" s="1"/>
  <c r="V154" i="7" a="1"/>
  <c r="V154" i="7" s="1"/>
  <c r="V155" i="7" a="1"/>
  <c r="V155" i="7" s="1"/>
  <c r="V156" i="7" a="1"/>
  <c r="V156" i="7" s="1"/>
  <c r="V157" i="7" a="1"/>
  <c r="V157" i="7" s="1"/>
  <c r="V158" i="7" a="1"/>
  <c r="V158" i="7" s="1"/>
  <c r="V159" i="7" a="1"/>
  <c r="V159" i="7" s="1"/>
  <c r="V160" i="7" a="1"/>
  <c r="V160" i="7" s="1"/>
  <c r="V161" i="7" a="1"/>
  <c r="V161" i="7" s="1"/>
  <c r="V162" i="7" a="1"/>
  <c r="V162" i="7" s="1"/>
  <c r="V163" i="7" a="1"/>
  <c r="V163" i="7" s="1"/>
  <c r="V164" i="7" a="1"/>
  <c r="V164" i="7" s="1"/>
  <c r="V165" i="7" a="1"/>
  <c r="V165" i="7" s="1"/>
  <c r="V166" i="7" a="1"/>
  <c r="V166" i="7" s="1"/>
  <c r="V167" i="7" a="1"/>
  <c r="V167" i="7" s="1"/>
  <c r="V168" i="7" a="1"/>
  <c r="V168" i="7" s="1"/>
  <c r="V169" i="7" a="1"/>
  <c r="V169" i="7" s="1"/>
  <c r="V170" i="7" a="1"/>
  <c r="V170" i="7" s="1"/>
  <c r="V171" i="7" a="1"/>
  <c r="V171" i="7" s="1"/>
  <c r="V172" i="7" a="1"/>
  <c r="V172" i="7" s="1"/>
  <c r="V173" i="7" a="1"/>
  <c r="V173" i="7" s="1"/>
  <c r="V174" i="7" a="1"/>
  <c r="V174" i="7" s="1"/>
  <c r="V175" i="7" a="1"/>
  <c r="V175" i="7" s="1"/>
  <c r="V176" i="7" a="1"/>
  <c r="V176" i="7" s="1"/>
  <c r="V177" i="7" a="1"/>
  <c r="V177" i="7" s="1"/>
  <c r="V178" i="7" a="1"/>
  <c r="V178" i="7" s="1"/>
  <c r="V179" i="7" a="1"/>
  <c r="V179" i="7" s="1"/>
  <c r="V180" i="7" a="1"/>
  <c r="V180" i="7" s="1"/>
  <c r="V181" i="7" a="1"/>
  <c r="V181" i="7" s="1"/>
  <c r="V182" i="7" a="1"/>
  <c r="V182" i="7" s="1"/>
  <c r="V183" i="7" a="1"/>
  <c r="V183" i="7" s="1"/>
  <c r="V184" i="7" a="1"/>
  <c r="V184" i="7" s="1"/>
  <c r="V185" i="7" a="1"/>
  <c r="V185" i="7" s="1"/>
  <c r="V186" i="7" a="1"/>
  <c r="V186" i="7" s="1"/>
  <c r="V187" i="7" a="1"/>
  <c r="V187" i="7" s="1"/>
  <c r="V42" i="7" a="1"/>
  <c r="V42" i="7" s="1"/>
  <c r="V2" i="7" a="1"/>
  <c r="V2" i="7" s="1"/>
  <c r="V3" i="7" a="1"/>
  <c r="V3" i="7" s="1"/>
  <c r="V4" i="7" a="1"/>
  <c r="V4" i="7" s="1"/>
  <c r="V5" i="7" a="1"/>
  <c r="V5" i="7" s="1"/>
  <c r="V6" i="7" a="1"/>
  <c r="V6" i="7" s="1"/>
  <c r="V7" i="7" a="1"/>
  <c r="V7" i="7" s="1"/>
  <c r="V8" i="7" a="1"/>
  <c r="V8" i="7" s="1"/>
  <c r="V9" i="7" a="1"/>
  <c r="V9" i="7" s="1"/>
  <c r="V10" i="7" a="1"/>
  <c r="V10" i="7" s="1"/>
  <c r="V11" i="7" a="1"/>
  <c r="V11" i="7" s="1"/>
  <c r="V12" i="7" a="1"/>
  <c r="V12" i="7" s="1"/>
  <c r="V13" i="7" a="1"/>
  <c r="V13" i="7" s="1"/>
  <c r="V14" i="7" a="1"/>
  <c r="V14" i="7" s="1"/>
  <c r="V15" i="7" a="1"/>
  <c r="V15" i="7" s="1"/>
  <c r="V16" i="7" a="1"/>
  <c r="V16" i="7" s="1"/>
  <c r="V17" i="7" a="1"/>
  <c r="V17" i="7" s="1"/>
  <c r="V18" i="7" a="1"/>
  <c r="V18" i="7" s="1"/>
  <c r="V19" i="7" a="1"/>
  <c r="V19" i="7" s="1"/>
  <c r="V20" i="7" a="1"/>
  <c r="V20" i="7" s="1"/>
  <c r="V21" i="7" a="1"/>
  <c r="V21" i="7" s="1"/>
  <c r="V22" i="7" a="1"/>
  <c r="V22" i="7" s="1"/>
  <c r="V23" i="7" a="1"/>
  <c r="V23" i="7" s="1"/>
  <c r="V24" i="7" a="1"/>
  <c r="V24" i="7" s="1"/>
  <c r="V25" i="7" a="1"/>
  <c r="V25" i="7" s="1"/>
  <c r="V26" i="7" a="1"/>
  <c r="V26" i="7" s="1"/>
  <c r="V27" i="7" a="1"/>
  <c r="V27" i="7" s="1"/>
  <c r="V28" i="7" a="1"/>
  <c r="V28" i="7" s="1"/>
  <c r="V29" i="7" a="1"/>
  <c r="V29" i="7" s="1"/>
  <c r="V30" i="7" a="1"/>
  <c r="V30" i="7" s="1"/>
  <c r="V31" i="7" a="1"/>
  <c r="V31" i="7" s="1"/>
  <c r="V32" i="7" a="1"/>
  <c r="V32" i="7" s="1"/>
  <c r="V33" i="7" a="1"/>
  <c r="V33" i="7" s="1"/>
  <c r="V34" i="7" a="1"/>
  <c r="V34" i="7" s="1"/>
  <c r="V35" i="7" a="1"/>
  <c r="V35" i="7" s="1"/>
  <c r="V36" i="7" a="1"/>
  <c r="V36" i="7" s="1"/>
  <c r="V37" i="7" a="1"/>
  <c r="V37" i="7" s="1"/>
  <c r="V38" i="7" a="1"/>
  <c r="V38" i="7" s="1"/>
  <c r="V39" i="7" a="1"/>
  <c r="V39" i="7" s="1"/>
  <c r="V40" i="7" a="1"/>
  <c r="V40" i="7" s="1"/>
  <c r="V41" i="7" a="1"/>
  <c r="V41" i="7" s="1"/>
  <c r="V188" i="7" a="1"/>
  <c r="V188" i="7" s="1"/>
  <c r="V1" i="7" a="1"/>
  <c r="V1" i="7" s="1"/>
  <c r="V82" i="7" l="1" a="1"/>
  <c r="V82" i="7" s="1"/>
  <c r="V66" i="7" a="1"/>
  <c r="V66" i="7" s="1"/>
  <c r="V50" i="7" a="1"/>
  <c r="V50" i="7" s="1"/>
  <c r="V65" i="7" a="1"/>
  <c r="V65" i="7" s="1"/>
  <c r="V49" i="7" a="1"/>
  <c r="V49" i="7" s="1"/>
  <c r="V64" i="7" a="1"/>
  <c r="V64" i="7" s="1"/>
  <c r="V48" i="7" a="1"/>
  <c r="V48" i="7" s="1"/>
  <c r="V63" i="7" a="1"/>
  <c r="V63" i="7" s="1"/>
  <c r="V47" i="7" a="1"/>
  <c r="V47" i="7" s="1"/>
  <c r="V77" i="7" a="1"/>
  <c r="V77" i="7" s="1"/>
  <c r="V61" i="7" a="1"/>
  <c r="V61" i="7" s="1"/>
  <c r="V45" i="7" a="1"/>
  <c r="V45" i="7" s="1"/>
  <c r="V60" i="7" a="1"/>
  <c r="V60" i="7" s="1"/>
  <c r="V44" i="7" a="1"/>
  <c r="V44" i="7" s="1"/>
  <c r="V58" i="7" a="1"/>
  <c r="V58" i="7" s="1"/>
  <c r="V105" i="7" a="1"/>
  <c r="V105" i="7" s="1"/>
  <c r="V89" i="7" a="1"/>
  <c r="V89" i="7" s="1"/>
  <c r="V73" i="7" a="1"/>
  <c r="V73" i="7" s="1"/>
  <c r="V57" i="7" a="1"/>
  <c r="V57" i="7" s="1"/>
  <c r="V72" i="7" a="1"/>
  <c r="V72" i="7" s="1"/>
  <c r="V56" i="7" a="1"/>
  <c r="V56" i="7" s="1"/>
  <c r="V103" i="7" a="1"/>
  <c r="V103" i="7" s="1"/>
  <c r="V87" i="7" a="1"/>
  <c r="V87" i="7" s="1"/>
  <c r="V71" i="7" a="1"/>
  <c r="V71" i="7" s="1"/>
  <c r="V55" i="7" a="1"/>
  <c r="V55" i="7" s="1"/>
  <c r="V70" i="7" a="1"/>
  <c r="V70" i="7" s="1"/>
  <c r="V54" i="7" a="1"/>
  <c r="V54" i="7" s="1"/>
  <c r="V101" i="7" a="1"/>
  <c r="V101" i="7" s="1"/>
  <c r="V85" i="7" a="1"/>
  <c r="V85" i="7" s="1"/>
  <c r="V69" i="7" a="1"/>
  <c r="V69" i="7" s="1"/>
  <c r="V53" i="7" a="1"/>
  <c r="V53" i="7" s="1"/>
  <c r="E249" i="10" a="1"/>
  <c r="E249" i="10" s="1"/>
  <c r="D241" i="10" a="1"/>
  <c r="D241" i="10" s="1"/>
  <c r="D220" i="10" a="1"/>
  <c r="D220" i="10" s="1"/>
  <c r="D263" i="10" a="1"/>
  <c r="D263" i="10" s="1"/>
  <c r="D175" i="10" a="1"/>
  <c r="D175" i="10" s="1"/>
  <c r="F19" i="10" a="1"/>
  <c r="F19" i="10" s="1"/>
  <c r="F83" i="10" a="1"/>
  <c r="F83" i="10" s="1"/>
  <c r="F146" i="10" a="1"/>
  <c r="F146" i="10" s="1"/>
  <c r="F210" i="10" a="1"/>
  <c r="F210" i="10" s="1"/>
  <c r="F274" i="10" a="1"/>
  <c r="F274" i="10" s="1"/>
  <c r="F59" i="10" a="1"/>
  <c r="F59" i="10" s="1"/>
  <c r="F121" i="10" a="1"/>
  <c r="F121" i="10" s="1"/>
  <c r="F185" i="10" a="1"/>
  <c r="F185" i="10" s="1"/>
  <c r="F24" i="10" a="1"/>
  <c r="F24" i="10" s="1"/>
  <c r="A61" i="9" s="1"/>
  <c r="F88" i="10" a="1"/>
  <c r="F88" i="10" s="1"/>
  <c r="F154" i="10" a="1"/>
  <c r="F154" i="10" s="1"/>
  <c r="F43" i="10" a="1"/>
  <c r="F43" i="10" s="1"/>
  <c r="A80" i="9" s="1"/>
  <c r="F240" i="10" a="1"/>
  <c r="F240" i="10" s="1"/>
  <c r="F305" i="10" a="1"/>
  <c r="F305" i="10" s="1"/>
  <c r="F219" i="10" a="1"/>
  <c r="F219" i="10" s="1"/>
  <c r="F303" i="10" a="1"/>
  <c r="F303" i="10" s="1"/>
  <c r="F354" i="10" a="1"/>
  <c r="F354" i="10" s="1"/>
  <c r="F82" i="10" a="1"/>
  <c r="F82" i="10" s="1"/>
  <c r="F238" i="10" a="1"/>
  <c r="F238" i="10" s="1"/>
  <c r="F316" i="10" a="1"/>
  <c r="F316" i="10" s="1"/>
  <c r="F113" i="10" a="1"/>
  <c r="F113" i="10" s="1"/>
  <c r="F265" i="10" a="1"/>
  <c r="F265" i="10" s="1"/>
  <c r="F330" i="10" a="1"/>
  <c r="F330" i="10" s="1"/>
  <c r="F386" i="10" a="1"/>
  <c r="F386" i="10" s="1"/>
  <c r="F456" i="10" a="1"/>
  <c r="F456" i="10" s="1"/>
  <c r="F520" i="10" a="1"/>
  <c r="F520" i="10" s="1"/>
  <c r="F373" i="10" a="1"/>
  <c r="F373" i="10" s="1"/>
  <c r="F441" i="10" a="1"/>
  <c r="F441" i="10" s="1"/>
  <c r="F505" i="10" a="1"/>
  <c r="F505" i="10" s="1"/>
  <c r="E39" i="10" a="1"/>
  <c r="E39" i="10" s="1"/>
  <c r="F420" i="10" a="1"/>
  <c r="F420" i="10" s="1"/>
  <c r="F484" i="10" a="1"/>
  <c r="F484" i="10" s="1"/>
  <c r="F421" i="10" a="1"/>
  <c r="F421" i="10" s="1"/>
  <c r="F485" i="10" a="1"/>
  <c r="F485" i="10" s="1"/>
  <c r="E9" i="10" a="1"/>
  <c r="E9" i="10" s="1"/>
  <c r="E29" i="10" a="1"/>
  <c r="E29" i="10" s="1"/>
  <c r="E105" i="10" a="1"/>
  <c r="E105" i="10" s="1"/>
  <c r="E167" i="10" a="1"/>
  <c r="E167" i="10" s="1"/>
  <c r="E230" i="10" a="1"/>
  <c r="E230" i="10" s="1"/>
  <c r="E294" i="10" a="1"/>
  <c r="E294" i="10" s="1"/>
  <c r="E356" i="10" a="1"/>
  <c r="E356" i="10" s="1"/>
  <c r="F492" i="10" a="1"/>
  <c r="F492" i="10" s="1"/>
  <c r="E83" i="10" a="1"/>
  <c r="E83" i="10" s="1"/>
  <c r="E149" i="10" a="1"/>
  <c r="E149" i="10" s="1"/>
  <c r="E211" i="10" a="1"/>
  <c r="E211" i="10" s="1"/>
  <c r="E275" i="10" a="1"/>
  <c r="E275" i="10" s="1"/>
  <c r="E337" i="10" a="1"/>
  <c r="E337" i="10" s="1"/>
  <c r="E401" i="10" a="1"/>
  <c r="E401" i="10" s="1"/>
  <c r="D44" i="10" a="1"/>
  <c r="D44" i="10" s="1"/>
  <c r="D110" i="10" a="1"/>
  <c r="D110" i="10" s="1"/>
  <c r="D172" i="10" a="1"/>
  <c r="D172" i="10" s="1"/>
  <c r="D239" i="10" a="1"/>
  <c r="D239" i="10" s="1"/>
  <c r="E88" i="10" a="1"/>
  <c r="E88" i="10" s="1"/>
  <c r="E150" i="10" a="1"/>
  <c r="E150" i="10" s="1"/>
  <c r="E216" i="10" a="1"/>
  <c r="E216" i="10" s="1"/>
  <c r="E280" i="10" a="1"/>
  <c r="E280" i="10" s="1"/>
  <c r="E346" i="10" a="1"/>
  <c r="E346" i="10" s="1"/>
  <c r="E410" i="10" a="1"/>
  <c r="E410" i="10" s="1"/>
  <c r="D56" i="10" a="1"/>
  <c r="D56" i="10" s="1"/>
  <c r="D122" i="10" a="1"/>
  <c r="D122" i="10" s="1"/>
  <c r="G159" i="9" s="1"/>
  <c r="F508" i="10" a="1"/>
  <c r="F508" i="10" s="1"/>
  <c r="E93" i="10" a="1"/>
  <c r="E93" i="10" s="1"/>
  <c r="E155" i="10" a="1"/>
  <c r="E155" i="10" s="1"/>
  <c r="D234" i="10" a="1"/>
  <c r="D234" i="10" s="1"/>
  <c r="D138" i="10" a="1"/>
  <c r="D138" i="10" s="1"/>
  <c r="D6" i="10" a="1"/>
  <c r="D6" i="10" s="1"/>
  <c r="E181" i="10" a="1"/>
  <c r="E181" i="10" s="1"/>
  <c r="D190" i="10" a="1"/>
  <c r="D190" i="10" s="1"/>
  <c r="D61" i="10" a="1"/>
  <c r="D61" i="10" s="1"/>
  <c r="E303" i="10" a="1"/>
  <c r="E303" i="10" s="1"/>
  <c r="D258" i="10" a="1"/>
  <c r="D258" i="10" s="1"/>
  <c r="D177" i="10" a="1"/>
  <c r="D177" i="10" s="1"/>
  <c r="D46" i="10" a="1"/>
  <c r="D46" i="10" s="1"/>
  <c r="D83" i="9" s="1"/>
  <c r="E253" i="10" a="1"/>
  <c r="E253" i="10" s="1"/>
  <c r="E159" i="10" a="1"/>
  <c r="E159" i="10" s="1"/>
  <c r="F270" i="10" a="1"/>
  <c r="F270" i="10" s="1"/>
  <c r="F397" i="10" a="1"/>
  <c r="F397" i="10" s="1"/>
  <c r="F398" i="10" a="1"/>
  <c r="F398" i="10" s="1"/>
  <c r="F450" i="10" a="1"/>
  <c r="F450" i="10" s="1"/>
  <c r="E375" i="10" a="1"/>
  <c r="E375" i="10" s="1"/>
  <c r="D146" i="10" a="1"/>
  <c r="D146" i="10" s="1"/>
  <c r="D109" i="10" a="1"/>
  <c r="D109" i="10" s="1"/>
  <c r="D188" i="10" a="1"/>
  <c r="D188" i="10" s="1"/>
  <c r="D51" i="10" a="1"/>
  <c r="D51" i="10" s="1"/>
  <c r="F22" i="10" a="1"/>
  <c r="F22" i="10" s="1"/>
  <c r="F86" i="10" a="1"/>
  <c r="F86" i="10" s="1"/>
  <c r="F149" i="10" a="1"/>
  <c r="F149" i="10" s="1"/>
  <c r="F213" i="10" a="1"/>
  <c r="F213" i="10" s="1"/>
  <c r="F277" i="10" a="1"/>
  <c r="F277" i="10" s="1"/>
  <c r="F62" i="10" a="1"/>
  <c r="F62" i="10" s="1"/>
  <c r="F124" i="10" a="1"/>
  <c r="F124" i="10" s="1"/>
  <c r="F188" i="10" a="1"/>
  <c r="F188" i="10" s="1"/>
  <c r="F31" i="10" a="1"/>
  <c r="F31" i="10" s="1"/>
  <c r="F95" i="10" a="1"/>
  <c r="F95" i="10" s="1"/>
  <c r="F157" i="10" a="1"/>
  <c r="F157" i="10" s="1"/>
  <c r="F46" i="10" a="1"/>
  <c r="F46" i="10" s="1"/>
  <c r="F244" i="10" a="1"/>
  <c r="F244" i="10" s="1"/>
  <c r="F308" i="10" a="1"/>
  <c r="F308" i="10" s="1"/>
  <c r="F224" i="10" a="1"/>
  <c r="F224" i="10" s="1"/>
  <c r="F306" i="10" a="1"/>
  <c r="F306" i="10" s="1"/>
  <c r="F356" i="10" a="1"/>
  <c r="F356" i="10" s="1"/>
  <c r="F96" i="10" a="1"/>
  <c r="F96" i="10" s="1"/>
  <c r="F243" i="10" a="1"/>
  <c r="F243" i="10" s="1"/>
  <c r="F323" i="10" a="1"/>
  <c r="F323" i="10" s="1"/>
  <c r="F126" i="10" a="1"/>
  <c r="F126" i="10" s="1"/>
  <c r="F163" i="9" s="1"/>
  <c r="F269" i="10" a="1"/>
  <c r="F269" i="10" s="1"/>
  <c r="F333" i="10" a="1"/>
  <c r="F333" i="10" s="1"/>
  <c r="F389" i="10" a="1"/>
  <c r="F389" i="10" s="1"/>
  <c r="F459" i="10" a="1"/>
  <c r="F459" i="10" s="1"/>
  <c r="F523" i="10" a="1"/>
  <c r="F523" i="10" s="1"/>
  <c r="F377" i="10" a="1"/>
  <c r="F377" i="10" s="1"/>
  <c r="F446" i="10" a="1"/>
  <c r="F446" i="10" s="1"/>
  <c r="F510" i="10" a="1"/>
  <c r="F510" i="10" s="1"/>
  <c r="E42" i="10" a="1"/>
  <c r="E42" i="10" s="1"/>
  <c r="F423" i="10" a="1"/>
  <c r="F423" i="10" s="1"/>
  <c r="F487" i="10" a="1"/>
  <c r="F487" i="10" s="1"/>
  <c r="F426" i="10" a="1"/>
  <c r="F426" i="10" s="1"/>
  <c r="F490" i="10" a="1"/>
  <c r="F490" i="10" s="1"/>
  <c r="E12" i="10" a="1"/>
  <c r="E12" i="10" s="1"/>
  <c r="E36" i="10" a="1"/>
  <c r="E36" i="10" s="1"/>
  <c r="E108" i="10" a="1"/>
  <c r="E108" i="10" s="1"/>
  <c r="H145" i="9" s="1"/>
  <c r="E170" i="10" a="1"/>
  <c r="E170" i="10" s="1"/>
  <c r="E234" i="10" a="1"/>
  <c r="E234" i="10" s="1"/>
  <c r="E298" i="10" a="1"/>
  <c r="E298" i="10" s="1"/>
  <c r="E360" i="10" a="1"/>
  <c r="E360" i="10" s="1"/>
  <c r="F503" i="10" a="1"/>
  <c r="F503" i="10" s="1"/>
  <c r="E87" i="10" a="1"/>
  <c r="E87" i="10" s="1"/>
  <c r="E153" i="10" a="1"/>
  <c r="E153" i="10" s="1"/>
  <c r="E215" i="10" a="1"/>
  <c r="E215" i="10" s="1"/>
  <c r="E279" i="10" a="1"/>
  <c r="E279" i="10" s="1"/>
  <c r="E341" i="10" a="1"/>
  <c r="E341" i="10" s="1"/>
  <c r="E405" i="10" a="1"/>
  <c r="E405" i="10" s="1"/>
  <c r="D48" i="10" a="1"/>
  <c r="D48" i="10" s="1"/>
  <c r="D114" i="10" a="1"/>
  <c r="D114" i="10" s="1"/>
  <c r="D179" i="10" a="1"/>
  <c r="D179" i="10" s="1"/>
  <c r="F495" i="10" a="1"/>
  <c r="F495" i="10" s="1"/>
  <c r="E92" i="10" a="1"/>
  <c r="E92" i="10" s="1"/>
  <c r="E129" i="9" s="1"/>
  <c r="E154" i="10" a="1"/>
  <c r="E154" i="10" s="1"/>
  <c r="E220" i="10" a="1"/>
  <c r="E220" i="10" s="1"/>
  <c r="E284" i="10" a="1"/>
  <c r="E284" i="10" s="1"/>
  <c r="E350" i="10" a="1"/>
  <c r="E350" i="10" s="1"/>
  <c r="E414" i="10" a="1"/>
  <c r="E414" i="10" s="1"/>
  <c r="D63" i="10" a="1"/>
  <c r="D63" i="10" s="1"/>
  <c r="D125" i="10" a="1"/>
  <c r="D125" i="10" s="1"/>
  <c r="F519" i="10" a="1"/>
  <c r="F519" i="10" s="1"/>
  <c r="E97" i="10" a="1"/>
  <c r="E97" i="10" s="1"/>
  <c r="D296" i="10" a="1"/>
  <c r="D296" i="10" s="1"/>
  <c r="D229" i="10" a="1"/>
  <c r="D229" i="10" s="1"/>
  <c r="D130" i="10" a="1"/>
  <c r="D130" i="10" s="1"/>
  <c r="E419" i="10" a="1"/>
  <c r="E419" i="10" s="1"/>
  <c r="E166" i="10" a="1"/>
  <c r="E166" i="10" s="1"/>
  <c r="D185" i="10" a="1"/>
  <c r="D185" i="10" s="1"/>
  <c r="D54" i="10" a="1"/>
  <c r="D54" i="10" s="1"/>
  <c r="D91" i="9" s="1"/>
  <c r="E289" i="10" a="1"/>
  <c r="E289" i="10" s="1"/>
  <c r="D254" i="10" a="1"/>
  <c r="D254" i="10" s="1"/>
  <c r="D171" i="10" a="1"/>
  <c r="D171" i="10" s="1"/>
  <c r="D39" i="10" a="1"/>
  <c r="D39" i="10" s="1"/>
  <c r="E237" i="10" a="1"/>
  <c r="E237" i="10" s="1"/>
  <c r="D10" i="10" a="1"/>
  <c r="D10" i="10" s="1"/>
  <c r="F7" i="10" a="1"/>
  <c r="F7" i="10" s="1"/>
  <c r="F183" i="10" a="1"/>
  <c r="F183" i="10" s="1"/>
  <c r="F483" i="10" a="1"/>
  <c r="F483" i="10" s="1"/>
  <c r="F379" i="10" a="1"/>
  <c r="F379" i="10" s="1"/>
  <c r="E343" i="10" a="1"/>
  <c r="E343" i="10" s="1"/>
  <c r="D14" i="10" a="1"/>
  <c r="D14" i="10" s="1"/>
  <c r="E391" i="10" a="1"/>
  <c r="E391" i="10" s="1"/>
  <c r="D65" i="10" a="1"/>
  <c r="D65" i="10" s="1"/>
  <c r="E265" i="10" a="1"/>
  <c r="E265" i="10" s="1"/>
  <c r="F26" i="10" a="1"/>
  <c r="F26" i="10" s="1"/>
  <c r="A63" i="9" s="1"/>
  <c r="F90" i="10" a="1"/>
  <c r="F90" i="10" s="1"/>
  <c r="F152" i="10" a="1"/>
  <c r="F152" i="10" s="1"/>
  <c r="F216" i="10" a="1"/>
  <c r="F216" i="10" s="1"/>
  <c r="F280" i="10" a="1"/>
  <c r="F280" i="10" s="1"/>
  <c r="F66" i="10" a="1"/>
  <c r="F66" i="10" s="1"/>
  <c r="F131" i="10" a="1"/>
  <c r="F131" i="10" s="1"/>
  <c r="F195" i="10" a="1"/>
  <c r="F195" i="10" s="1"/>
  <c r="F35" i="10" a="1"/>
  <c r="F35" i="10" s="1"/>
  <c r="F99" i="10" a="1"/>
  <c r="F99" i="10" s="1"/>
  <c r="F160" i="10" a="1"/>
  <c r="F160" i="10" s="1"/>
  <c r="F60" i="10" a="1"/>
  <c r="F60" i="10" s="1"/>
  <c r="F249" i="10" a="1"/>
  <c r="F249" i="10" s="1"/>
  <c r="F50" i="10" a="1"/>
  <c r="F50" i="10" s="1"/>
  <c r="F228" i="10" a="1"/>
  <c r="F228" i="10" s="1"/>
  <c r="F309" i="10" a="1"/>
  <c r="F309" i="10" s="1"/>
  <c r="F358" i="10" a="1"/>
  <c r="F358" i="10" s="1"/>
  <c r="F110" i="10" a="1"/>
  <c r="F110" i="10" s="1"/>
  <c r="F247" i="10" a="1"/>
  <c r="F247" i="10" s="1"/>
  <c r="F326" i="10" a="1"/>
  <c r="F326" i="10" s="1"/>
  <c r="F139" i="10" a="1"/>
  <c r="F139" i="10" s="1"/>
  <c r="F273" i="10" a="1"/>
  <c r="F273" i="10" s="1"/>
  <c r="F336" i="10" a="1"/>
  <c r="F336" i="10" s="1"/>
  <c r="F394" i="10" a="1"/>
  <c r="F394" i="10" s="1"/>
  <c r="F464" i="10" a="1"/>
  <c r="F464" i="10" s="1"/>
  <c r="F528" i="10" a="1"/>
  <c r="F528" i="10" s="1"/>
  <c r="F381" i="10" a="1"/>
  <c r="F381" i="10" s="1"/>
  <c r="F449" i="10" a="1"/>
  <c r="F449" i="10" s="1"/>
  <c r="F513" i="10" a="1"/>
  <c r="F513" i="10" s="1"/>
  <c r="E46" i="10" a="1"/>
  <c r="E46" i="10" s="1"/>
  <c r="F428" i="10" a="1"/>
  <c r="F428" i="10" s="1"/>
  <c r="F321" i="10" a="1"/>
  <c r="F321" i="10" s="1"/>
  <c r="F429" i="10" a="1"/>
  <c r="F429" i="10" s="1"/>
  <c r="F493" i="10" a="1"/>
  <c r="F493" i="10" s="1"/>
  <c r="E16" i="10" a="1"/>
  <c r="E16" i="10" s="1"/>
  <c r="E43" i="10" a="1"/>
  <c r="E43" i="10" s="1"/>
  <c r="E80" i="9" s="1"/>
  <c r="E112" i="10" a="1"/>
  <c r="E112" i="10" s="1"/>
  <c r="E174" i="10" a="1"/>
  <c r="E174" i="10" s="1"/>
  <c r="E238" i="10" a="1"/>
  <c r="E238" i="10" s="1"/>
  <c r="E301" i="10" a="1"/>
  <c r="E301" i="10" s="1"/>
  <c r="E364" i="10" a="1"/>
  <c r="E364" i="10" s="1"/>
  <c r="F524" i="10" a="1"/>
  <c r="F524" i="10" s="1"/>
  <c r="E91" i="10" a="1"/>
  <c r="E91" i="10" s="1"/>
  <c r="E128" i="9" s="1"/>
  <c r="E157" i="10" a="1"/>
  <c r="E157" i="10" s="1"/>
  <c r="E219" i="10" a="1"/>
  <c r="E219" i="10" s="1"/>
  <c r="E283" i="10" a="1"/>
  <c r="E283" i="10" s="1"/>
  <c r="E345" i="10" a="1"/>
  <c r="E345" i="10" s="1"/>
  <c r="E409" i="10" a="1"/>
  <c r="E409" i="10" s="1"/>
  <c r="D55" i="10" a="1"/>
  <c r="D55" i="10" s="1"/>
  <c r="D92" i="9" s="1"/>
  <c r="D117" i="10" a="1"/>
  <c r="D117" i="10" s="1"/>
  <c r="D183" i="10" a="1"/>
  <c r="D183" i="10" s="1"/>
  <c r="F516" i="10" a="1"/>
  <c r="F516" i="10" s="1"/>
  <c r="E96" i="10" a="1"/>
  <c r="E96" i="10" s="1"/>
  <c r="E158" i="10" a="1"/>
  <c r="E158" i="10" s="1"/>
  <c r="E224" i="10" a="1"/>
  <c r="E224" i="10" s="1"/>
  <c r="E288" i="10" a="1"/>
  <c r="E288" i="10" s="1"/>
  <c r="E354" i="10" a="1"/>
  <c r="E354" i="10" s="1"/>
  <c r="E418" i="10" a="1"/>
  <c r="E418" i="10" s="1"/>
  <c r="D67" i="10" a="1"/>
  <c r="D67" i="10" s="1"/>
  <c r="D104" i="9" s="1"/>
  <c r="D129" i="10" a="1"/>
  <c r="D129" i="10" s="1"/>
  <c r="F1" i="10" a="1"/>
  <c r="F1" i="10" s="1"/>
  <c r="E100" i="10" a="1"/>
  <c r="E100" i="10" s="1"/>
  <c r="D292" i="10" a="1"/>
  <c r="D292" i="10" s="1"/>
  <c r="D224" i="10" a="1"/>
  <c r="D224" i="10" s="1"/>
  <c r="D123" i="10" a="1"/>
  <c r="D123" i="10" s="1"/>
  <c r="E403" i="10" a="1"/>
  <c r="E403" i="10" s="1"/>
  <c r="D259" i="10" a="1"/>
  <c r="D259" i="10" s="1"/>
  <c r="D178" i="10" a="1"/>
  <c r="D178" i="10" s="1"/>
  <c r="D47" i="10" a="1"/>
  <c r="D47" i="10" s="1"/>
  <c r="E273" i="10" a="1"/>
  <c r="E273" i="10" s="1"/>
  <c r="D250" i="10" a="1"/>
  <c r="D250" i="10" s="1"/>
  <c r="D163" i="10" a="1"/>
  <c r="D163" i="10" s="1"/>
  <c r="D31" i="10" a="1"/>
  <c r="D31" i="10" s="1"/>
  <c r="E221" i="10" a="1"/>
  <c r="E221" i="10" s="1"/>
  <c r="F214" i="10" a="1"/>
  <c r="F214" i="10" s="1"/>
  <c r="F328" i="10" a="1"/>
  <c r="F328" i="10" s="1"/>
  <c r="F351" i="10" a="1"/>
  <c r="F351" i="10" s="1"/>
  <c r="F318" i="10" a="1"/>
  <c r="F318" i="10" s="1"/>
  <c r="E130" i="10" a="1"/>
  <c r="E130" i="10" s="1"/>
  <c r="D286" i="10" a="1"/>
  <c r="D286" i="10" s="1"/>
  <c r="D281" i="10" a="1"/>
  <c r="D281" i="10" s="1"/>
  <c r="D1" i="10" a="1"/>
  <c r="D1" i="10" s="1"/>
  <c r="E297" i="10" a="1"/>
  <c r="E297" i="10" s="1"/>
  <c r="D271" i="10" a="1"/>
  <c r="D271" i="10" s="1"/>
  <c r="F29" i="10" a="1"/>
  <c r="F29" i="10" s="1"/>
  <c r="F93" i="10" a="1"/>
  <c r="F93" i="10" s="1"/>
  <c r="F159" i="10" a="1"/>
  <c r="F159" i="10" s="1"/>
  <c r="F223" i="10" a="1"/>
  <c r="F223" i="10" s="1"/>
  <c r="F5" i="10" a="1"/>
  <c r="F5" i="10" s="1"/>
  <c r="F69" i="10" a="1"/>
  <c r="F69" i="10" s="1"/>
  <c r="F134" i="10" a="1"/>
  <c r="F134" i="10" s="1"/>
  <c r="F171" i="9" s="1"/>
  <c r="F198" i="10" a="1"/>
  <c r="F198" i="10" s="1"/>
  <c r="F38" i="10" a="1"/>
  <c r="F38" i="10" s="1"/>
  <c r="F102" i="10" a="1"/>
  <c r="F102" i="10" s="1"/>
  <c r="F167" i="10" a="1"/>
  <c r="F167" i="10" s="1"/>
  <c r="F75" i="10" a="1"/>
  <c r="F75" i="10" s="1"/>
  <c r="F253" i="10" a="1"/>
  <c r="F253" i="10" s="1"/>
  <c r="F64" i="10" a="1"/>
  <c r="F64" i="10" s="1"/>
  <c r="F233" i="10" a="1"/>
  <c r="F233" i="10" s="1"/>
  <c r="F312" i="10" a="1"/>
  <c r="F312" i="10" s="1"/>
  <c r="F360" i="10" a="1"/>
  <c r="F360" i="10" s="1"/>
  <c r="F123" i="10" a="1"/>
  <c r="F123" i="10" s="1"/>
  <c r="F251" i="10" a="1"/>
  <c r="F251" i="10" s="1"/>
  <c r="F329" i="10" a="1"/>
  <c r="F329" i="10" s="1"/>
  <c r="F164" i="10" a="1"/>
  <c r="F164" i="10" s="1"/>
  <c r="F278" i="10" a="1"/>
  <c r="F278" i="10" s="1"/>
  <c r="F343" i="10" a="1"/>
  <c r="F343" i="10" s="1"/>
  <c r="F401" i="10" a="1"/>
  <c r="F401" i="10" s="1"/>
  <c r="F467" i="10" a="1"/>
  <c r="F467" i="10" s="1"/>
  <c r="F531" i="10" a="1"/>
  <c r="F531" i="10" s="1"/>
  <c r="F384" i="10" a="1"/>
  <c r="F384" i="10" s="1"/>
  <c r="F454" i="10" a="1"/>
  <c r="F454" i="10" s="1"/>
  <c r="F518" i="10" a="1"/>
  <c r="F518" i="10" s="1"/>
  <c r="E53" i="10" a="1"/>
  <c r="E53" i="10" s="1"/>
  <c r="F431" i="10" a="1"/>
  <c r="F431" i="10" s="1"/>
  <c r="F334" i="10" a="1"/>
  <c r="F334" i="10" s="1"/>
  <c r="F434" i="10" a="1"/>
  <c r="F434" i="10" s="1"/>
  <c r="F498" i="10" a="1"/>
  <c r="F498" i="10" s="1"/>
  <c r="E19" i="10" a="1"/>
  <c r="E19" i="10" s="1"/>
  <c r="E49" i="10" a="1"/>
  <c r="E49" i="10" s="1"/>
  <c r="E115" i="10" a="1"/>
  <c r="E115" i="10" s="1"/>
  <c r="E178" i="10" a="1"/>
  <c r="E178" i="10" s="1"/>
  <c r="E242" i="10" a="1"/>
  <c r="E242" i="10" s="1"/>
  <c r="E304" i="10" a="1"/>
  <c r="E304" i="10" s="1"/>
  <c r="E368" i="10" a="1"/>
  <c r="E368" i="10" s="1"/>
  <c r="F535" i="10" a="1"/>
  <c r="F535" i="10" s="1"/>
  <c r="E95" i="10" a="1"/>
  <c r="E95" i="10" s="1"/>
  <c r="E161" i="10" a="1"/>
  <c r="E161" i="10" s="1"/>
  <c r="E223" i="10" a="1"/>
  <c r="E223" i="10" s="1"/>
  <c r="E287" i="10" a="1"/>
  <c r="E287" i="10" s="1"/>
  <c r="E349" i="10" a="1"/>
  <c r="E349" i="10" s="1"/>
  <c r="E413" i="10" a="1"/>
  <c r="E413" i="10" s="1"/>
  <c r="D59" i="10" a="1"/>
  <c r="D59" i="10" s="1"/>
  <c r="D121" i="10" a="1"/>
  <c r="D121" i="10" s="1"/>
  <c r="D187" i="10" a="1"/>
  <c r="D187" i="10" s="1"/>
  <c r="F527" i="10" a="1"/>
  <c r="F527" i="10" s="1"/>
  <c r="E99" i="10" a="1"/>
  <c r="E99" i="10" s="1"/>
  <c r="E165" i="10" a="1"/>
  <c r="E165" i="10" s="1"/>
  <c r="E228" i="10" a="1"/>
  <c r="E228" i="10" s="1"/>
  <c r="E292" i="10" a="1"/>
  <c r="E292" i="10" s="1"/>
  <c r="E358" i="10" a="1"/>
  <c r="E358" i="10" s="1"/>
  <c r="D5" i="10" a="1"/>
  <c r="D5" i="10" s="1"/>
  <c r="D71" i="10" a="1"/>
  <c r="D71" i="10" s="1"/>
  <c r="D133" i="10" a="1"/>
  <c r="D133" i="10" s="1"/>
  <c r="E15" i="10" a="1"/>
  <c r="E15" i="10" s="1"/>
  <c r="E52" i="9" s="1"/>
  <c r="E104" i="10" a="1"/>
  <c r="E104" i="10" s="1"/>
  <c r="D288" i="10" a="1"/>
  <c r="D288" i="10" s="1"/>
  <c r="D218" i="10" a="1"/>
  <c r="D218" i="10" s="1"/>
  <c r="D108" i="10" a="1"/>
  <c r="D108" i="10" s="1"/>
  <c r="E387" i="10" a="1"/>
  <c r="E387" i="10" s="1"/>
  <c r="D255" i="10" a="1"/>
  <c r="D255" i="10" s="1"/>
  <c r="D164" i="10" a="1"/>
  <c r="D164" i="10" s="1"/>
  <c r="D40" i="10" a="1"/>
  <c r="D40" i="10" s="1"/>
  <c r="E257" i="10" a="1"/>
  <c r="E257" i="10" s="1"/>
  <c r="D246" i="10" a="1"/>
  <c r="D246" i="10" s="1"/>
  <c r="D148" i="10" a="1"/>
  <c r="D148" i="10" s="1"/>
  <c r="D24" i="10" a="1"/>
  <c r="D24" i="10" s="1"/>
  <c r="E205" i="10" a="1"/>
  <c r="E205" i="10" s="1"/>
  <c r="E189" i="10" a="1"/>
  <c r="E189" i="10" s="1"/>
  <c r="D134" i="10" a="1"/>
  <c r="D134" i="10" s="1"/>
  <c r="F119" i="10" a="1"/>
  <c r="F119" i="10" s="1"/>
  <c r="F156" i="9" s="1"/>
  <c r="F368" i="10" a="1"/>
  <c r="F368" i="10" s="1"/>
  <c r="F419" i="10" a="1"/>
  <c r="F419" i="10" s="1"/>
  <c r="F447" i="10" a="1"/>
  <c r="F447" i="10" s="1"/>
  <c r="D249" i="10" a="1"/>
  <c r="D249" i="10" s="1"/>
  <c r="D236" i="10" a="1"/>
  <c r="D236" i="10" s="1"/>
  <c r="D102" i="10" a="1"/>
  <c r="D102" i="10" s="1"/>
  <c r="D214" i="10" a="1"/>
  <c r="D214" i="10" s="1"/>
  <c r="E327" i="10" a="1"/>
  <c r="E327" i="10" s="1"/>
  <c r="F33" i="10" a="1"/>
  <c r="F33" i="10" s="1"/>
  <c r="F97" i="10" a="1"/>
  <c r="F97" i="10" s="1"/>
  <c r="A134" i="9" s="1"/>
  <c r="F162" i="10" a="1"/>
  <c r="F162" i="10" s="1"/>
  <c r="F226" i="10" a="1"/>
  <c r="F226" i="10" s="1"/>
  <c r="F9" i="10" a="1"/>
  <c r="F9" i="10" s="1"/>
  <c r="F73" i="10" a="1"/>
  <c r="F73" i="10" s="1"/>
  <c r="F137" i="10" a="1"/>
  <c r="F137" i="10" s="1"/>
  <c r="F201" i="10" a="1"/>
  <c r="F201" i="10" s="1"/>
  <c r="F42" i="10" a="1"/>
  <c r="F42" i="10" s="1"/>
  <c r="F106" i="10" a="1"/>
  <c r="F106" i="10" s="1"/>
  <c r="F170" i="10" a="1"/>
  <c r="F170" i="10" s="1"/>
  <c r="F89" i="10" a="1"/>
  <c r="F89" i="10" s="1"/>
  <c r="F257" i="10" a="1"/>
  <c r="F257" i="10" s="1"/>
  <c r="F78" i="10" a="1"/>
  <c r="F78" i="10" s="1"/>
  <c r="F237" i="10" a="1"/>
  <c r="F237" i="10" s="1"/>
  <c r="F319" i="10" a="1"/>
  <c r="F319" i="10" s="1"/>
  <c r="F362" i="10" a="1"/>
  <c r="F362" i="10" s="1"/>
  <c r="F148" i="10" a="1"/>
  <c r="F148" i="10" s="1"/>
  <c r="F268" i="10" a="1"/>
  <c r="F268" i="10" s="1"/>
  <c r="F332" i="10" a="1"/>
  <c r="F332" i="10" s="1"/>
  <c r="F177" i="10" a="1"/>
  <c r="F177" i="10" s="1"/>
  <c r="F282" i="10" a="1"/>
  <c r="F282" i="10" s="1"/>
  <c r="F345" i="10" a="1"/>
  <c r="F345" i="10" s="1"/>
  <c r="F404" i="10" a="1"/>
  <c r="F404" i="10" s="1"/>
  <c r="F472" i="10" a="1"/>
  <c r="F472" i="10" s="1"/>
  <c r="F536" i="10" a="1"/>
  <c r="F536" i="10" s="1"/>
  <c r="F387" i="10" a="1"/>
  <c r="F387" i="10" s="1"/>
  <c r="F457" i="10" a="1"/>
  <c r="F457" i="10" s="1"/>
  <c r="F521" i="10" a="1"/>
  <c r="F521" i="10" s="1"/>
  <c r="E57" i="10" a="1"/>
  <c r="E57" i="10" s="1"/>
  <c r="F436" i="10" a="1"/>
  <c r="F436" i="10" s="1"/>
  <c r="F367" i="10" a="1"/>
  <c r="F367" i="10" s="1"/>
  <c r="F437" i="10" a="1"/>
  <c r="F437" i="10" s="1"/>
  <c r="F501" i="10" a="1"/>
  <c r="F501" i="10" s="1"/>
  <c r="E23" i="10" a="1"/>
  <c r="E23" i="10" s="1"/>
  <c r="E54" i="10" a="1"/>
  <c r="E54" i="10" s="1"/>
  <c r="E119" i="10" a="1"/>
  <c r="E119" i="10" s="1"/>
  <c r="E182" i="10" a="1"/>
  <c r="E182" i="10" s="1"/>
  <c r="E246" i="10" a="1"/>
  <c r="E246" i="10" s="1"/>
  <c r="E308" i="10" a="1"/>
  <c r="E308" i="10" s="1"/>
  <c r="E372" i="10" a="1"/>
  <c r="E372" i="10" s="1"/>
  <c r="E8" i="10" a="1"/>
  <c r="E8" i="10" s="1"/>
  <c r="E98" i="10" a="1"/>
  <c r="E98" i="10" s="1"/>
  <c r="E135" i="9" s="1"/>
  <c r="E164" i="10" a="1"/>
  <c r="E164" i="10" s="1"/>
  <c r="E227" i="10" a="1"/>
  <c r="E227" i="10" s="1"/>
  <c r="E291" i="10" a="1"/>
  <c r="E291" i="10" s="1"/>
  <c r="E353" i="10" a="1"/>
  <c r="E353" i="10" s="1"/>
  <c r="E417" i="10" a="1"/>
  <c r="E417" i="10" s="1"/>
  <c r="D62" i="10" a="1"/>
  <c r="D62" i="10" s="1"/>
  <c r="D124" i="10" a="1"/>
  <c r="D124" i="10" s="1"/>
  <c r="G161" i="9" s="1"/>
  <c r="D191" i="10" a="1"/>
  <c r="D191" i="10" s="1"/>
  <c r="E11" i="10" a="1"/>
  <c r="E11" i="10" s="1"/>
  <c r="E103" i="10" a="1"/>
  <c r="E103" i="10" s="1"/>
  <c r="E169" i="10" a="1"/>
  <c r="E169" i="10" s="1"/>
  <c r="E232" i="10" a="1"/>
  <c r="E232" i="10" s="1"/>
  <c r="E296" i="10" a="1"/>
  <c r="E296" i="10" s="1"/>
  <c r="E362" i="10" a="1"/>
  <c r="E362" i="10" s="1"/>
  <c r="D9" i="10" a="1"/>
  <c r="D9" i="10" s="1"/>
  <c r="D75" i="10" a="1"/>
  <c r="D75" i="10" s="1"/>
  <c r="D112" i="9" s="1"/>
  <c r="D137" i="10" a="1"/>
  <c r="D137" i="10" s="1"/>
  <c r="E27" i="10" a="1"/>
  <c r="E27" i="10" s="1"/>
  <c r="E107" i="10" a="1"/>
  <c r="E107" i="10" s="1"/>
  <c r="D284" i="10" a="1"/>
  <c r="D284" i="10" s="1"/>
  <c r="D213" i="10" a="1"/>
  <c r="D213" i="10" s="1"/>
  <c r="D101" i="10" a="1"/>
  <c r="D101" i="10" s="1"/>
  <c r="E371" i="10" a="1"/>
  <c r="E371" i="10" s="1"/>
  <c r="D251" i="10" a="1"/>
  <c r="D251" i="10" s="1"/>
  <c r="D156" i="10" a="1"/>
  <c r="D156" i="10" s="1"/>
  <c r="D32" i="10" a="1"/>
  <c r="D32" i="10" s="1"/>
  <c r="E241" i="10" a="1"/>
  <c r="E241" i="10" s="1"/>
  <c r="D242" i="10" a="1"/>
  <c r="D242" i="10" s="1"/>
  <c r="D141" i="10" a="1"/>
  <c r="D141" i="10" s="1"/>
  <c r="G178" i="9" s="1"/>
  <c r="D17" i="10" a="1"/>
  <c r="D17" i="10" s="1"/>
  <c r="E225" i="10" a="1"/>
  <c r="E225" i="10" s="1"/>
  <c r="E173" i="10" a="1"/>
  <c r="E173" i="10" s="1"/>
  <c r="F129" i="10" a="1"/>
  <c r="F129" i="10" s="1"/>
  <c r="F281" i="10" a="1"/>
  <c r="F281" i="10" s="1"/>
  <c r="E6" i="10" a="1"/>
  <c r="E6" i="10" s="1"/>
  <c r="F514" i="10" a="1"/>
  <c r="F514" i="10" s="1"/>
  <c r="D160" i="10" a="1"/>
  <c r="D160" i="10" s="1"/>
  <c r="D139" i="10" a="1"/>
  <c r="D139" i="10" s="1"/>
  <c r="D204" i="10" a="1"/>
  <c r="D204" i="10" s="1"/>
  <c r="D269" i="10" a="1"/>
  <c r="D269" i="10" s="1"/>
  <c r="D287" i="10" a="1"/>
  <c r="D287" i="10" s="1"/>
  <c r="F36" i="10" a="1"/>
  <c r="F36" i="10" s="1"/>
  <c r="F100" i="10" a="1"/>
  <c r="F100" i="10" s="1"/>
  <c r="F165" i="10" a="1"/>
  <c r="F165" i="10" s="1"/>
  <c r="F229" i="10" a="1"/>
  <c r="F229" i="10" s="1"/>
  <c r="F12" i="10" a="1"/>
  <c r="F12" i="10" s="1"/>
  <c r="F76" i="10" a="1"/>
  <c r="F76" i="10" s="1"/>
  <c r="F140" i="10" a="1"/>
  <c r="F140" i="10" s="1"/>
  <c r="F177" i="9" s="1"/>
  <c r="F204" i="10" a="1"/>
  <c r="F204" i="10" s="1"/>
  <c r="F45" i="10" a="1"/>
  <c r="F45" i="10" s="1"/>
  <c r="F109" i="10" a="1"/>
  <c r="F109" i="10" s="1"/>
  <c r="F173" i="10" a="1"/>
  <c r="F173" i="10" s="1"/>
  <c r="F103" i="10" a="1"/>
  <c r="F103" i="10" s="1"/>
  <c r="F262" i="10" a="1"/>
  <c r="F262" i="10" s="1"/>
  <c r="F92" i="10" a="1"/>
  <c r="F92" i="10" s="1"/>
  <c r="A129" i="9" s="1"/>
  <c r="F241" i="10" a="1"/>
  <c r="F241" i="10" s="1"/>
  <c r="F322" i="10" a="1"/>
  <c r="F322" i="10" s="1"/>
  <c r="F364" i="10" a="1"/>
  <c r="F364" i="10" s="1"/>
  <c r="F161" i="10" a="1"/>
  <c r="F161" i="10" s="1"/>
  <c r="F272" i="10" a="1"/>
  <c r="F272" i="10" s="1"/>
  <c r="F339" i="10" a="1"/>
  <c r="F339" i="10" s="1"/>
  <c r="F190" i="10" a="1"/>
  <c r="F190" i="10" s="1"/>
  <c r="F285" i="10" a="1"/>
  <c r="F285" i="10" s="1"/>
  <c r="F347" i="10" a="1"/>
  <c r="F347" i="10" s="1"/>
  <c r="F408" i="10" a="1"/>
  <c r="F408" i="10" s="1"/>
  <c r="F475" i="10" a="1"/>
  <c r="F475" i="10" s="1"/>
  <c r="F539" i="10" a="1"/>
  <c r="F539" i="10" s="1"/>
  <c r="F392" i="10" a="1"/>
  <c r="F392" i="10" s="1"/>
  <c r="F462" i="10" a="1"/>
  <c r="F462" i="10" s="1"/>
  <c r="F526" i="10" a="1"/>
  <c r="F526" i="10" s="1"/>
  <c r="E61" i="10" a="1"/>
  <c r="E61" i="10" s="1"/>
  <c r="E98" i="9" s="1"/>
  <c r="F439" i="10" a="1"/>
  <c r="F439" i="10" s="1"/>
  <c r="F371" i="10" a="1"/>
  <c r="F371" i="10" s="1"/>
  <c r="F442" i="10" a="1"/>
  <c r="F442" i="10" s="1"/>
  <c r="F506" i="10" a="1"/>
  <c r="F506" i="10" s="1"/>
  <c r="E26" i="10" a="1"/>
  <c r="E26" i="10" s="1"/>
  <c r="E59" i="10" a="1"/>
  <c r="E59" i="10" s="1"/>
  <c r="E96" i="9" s="1"/>
  <c r="E123" i="10" a="1"/>
  <c r="E123" i="10" s="1"/>
  <c r="E186" i="10" a="1"/>
  <c r="E186" i="10" s="1"/>
  <c r="E250" i="10" a="1"/>
  <c r="E250" i="10" s="1"/>
  <c r="E312" i="10" a="1"/>
  <c r="E312" i="10" s="1"/>
  <c r="E376" i="10" a="1"/>
  <c r="E376" i="10" s="1"/>
  <c r="E22" i="10" a="1"/>
  <c r="E22" i="10" s="1"/>
  <c r="E102" i="10" a="1"/>
  <c r="E102" i="10" s="1"/>
  <c r="E168" i="10" a="1"/>
  <c r="E168" i="10" s="1"/>
  <c r="E231" i="10" a="1"/>
  <c r="E231" i="10" s="1"/>
  <c r="E295" i="10" a="1"/>
  <c r="E295" i="10" s="1"/>
  <c r="E357" i="10" a="1"/>
  <c r="E357" i="10" s="1"/>
  <c r="E1" i="10" a="1"/>
  <c r="E1" i="10" s="1"/>
  <c r="D66" i="10" a="1"/>
  <c r="D66" i="10" s="1"/>
  <c r="D128" i="10" a="1"/>
  <c r="D128" i="10" s="1"/>
  <c r="D195" i="10" a="1"/>
  <c r="D195" i="10" s="1"/>
  <c r="E33" i="10" a="1"/>
  <c r="E33" i="10" s="1"/>
  <c r="E70" i="9" s="1"/>
  <c r="E106" i="10" a="1"/>
  <c r="E106" i="10" s="1"/>
  <c r="E172" i="10" a="1"/>
  <c r="E172" i="10" s="1"/>
  <c r="E236" i="10" a="1"/>
  <c r="E236" i="10" s="1"/>
  <c r="E300" i="10" a="1"/>
  <c r="E300" i="10" s="1"/>
  <c r="E366" i="10" a="1"/>
  <c r="E366" i="10" s="1"/>
  <c r="D12" i="10" a="1"/>
  <c r="D12" i="10" s="1"/>
  <c r="D78" i="10" a="1"/>
  <c r="D78" i="10" s="1"/>
  <c r="D140" i="10" a="1"/>
  <c r="D140" i="10" s="1"/>
  <c r="E35" i="10" a="1"/>
  <c r="E35" i="10" s="1"/>
  <c r="E111" i="10" a="1"/>
  <c r="E111" i="10" s="1"/>
  <c r="H148" i="9" s="1"/>
  <c r="D280" i="10" a="1"/>
  <c r="D280" i="10" s="1"/>
  <c r="D208" i="10" a="1"/>
  <c r="D208" i="10" s="1"/>
  <c r="D93" i="10" a="1"/>
  <c r="D93" i="10" s="1"/>
  <c r="E355" i="10" a="1"/>
  <c r="E355" i="10" s="1"/>
  <c r="D247" i="10" a="1"/>
  <c r="D247" i="10" s="1"/>
  <c r="D149" i="10" a="1"/>
  <c r="D149" i="10" s="1"/>
  <c r="D25" i="10" a="1"/>
  <c r="D25" i="10" s="1"/>
  <c r="D237" i="10" a="1"/>
  <c r="D237" i="10" s="1"/>
  <c r="F52" i="10" a="1"/>
  <c r="F52" i="10" s="1"/>
  <c r="A89" i="9" s="1"/>
  <c r="F250" i="10" a="1"/>
  <c r="F250" i="10" s="1"/>
  <c r="F295" i="10" a="1"/>
  <c r="F295" i="10" s="1"/>
  <c r="F534" i="10" a="1"/>
  <c r="F534" i="10" s="1"/>
  <c r="E68" i="10" a="1"/>
  <c r="E68" i="10" s="1"/>
  <c r="D28" i="10" a="1"/>
  <c r="D28" i="10" s="1"/>
  <c r="D7" i="10" a="1"/>
  <c r="D7" i="10" s="1"/>
  <c r="D267" i="10" a="1"/>
  <c r="D267" i="10" s="1"/>
  <c r="D80" i="10" a="1"/>
  <c r="D80" i="10" s="1"/>
  <c r="D253" i="10" a="1"/>
  <c r="D253" i="10" s="1"/>
  <c r="F40" i="10" a="1"/>
  <c r="F40" i="10" s="1"/>
  <c r="F104" i="10" a="1"/>
  <c r="F104" i="10" s="1"/>
  <c r="F168" i="10" a="1"/>
  <c r="F168" i="10" s="1"/>
  <c r="F232" i="10" a="1"/>
  <c r="F232" i="10" s="1"/>
  <c r="F16" i="10" a="1"/>
  <c r="F16" i="10" s="1"/>
  <c r="F80" i="10" a="1"/>
  <c r="F80" i="10" s="1"/>
  <c r="F147" i="10" a="1"/>
  <c r="F147" i="10" s="1"/>
  <c r="F211" i="10" a="1"/>
  <c r="F211" i="10" s="1"/>
  <c r="F49" i="10" a="1"/>
  <c r="F49" i="10" s="1"/>
  <c r="F112" i="10" a="1"/>
  <c r="F112" i="10" s="1"/>
  <c r="F176" i="10" a="1"/>
  <c r="F176" i="10" s="1"/>
  <c r="F116" i="10" a="1"/>
  <c r="F116" i="10" s="1"/>
  <c r="F266" i="10" a="1"/>
  <c r="F266" i="10" s="1"/>
  <c r="F107" i="10" a="1"/>
  <c r="F107" i="10" s="1"/>
  <c r="F144" i="9" s="1"/>
  <c r="F246" i="10" a="1"/>
  <c r="F246" i="10" s="1"/>
  <c r="F325" i="10" a="1"/>
  <c r="F325" i="10" s="1"/>
  <c r="F366" i="10" a="1"/>
  <c r="F366" i="10" s="1"/>
  <c r="F174" i="10" a="1"/>
  <c r="F174" i="10" s="1"/>
  <c r="F276" i="10" a="1"/>
  <c r="F276" i="10" s="1"/>
  <c r="F342" i="10" a="1"/>
  <c r="F342" i="10" s="1"/>
  <c r="F196" i="10" a="1"/>
  <c r="F196" i="10" s="1"/>
  <c r="F288" i="10" a="1"/>
  <c r="F288" i="10" s="1"/>
  <c r="F349" i="10" a="1"/>
  <c r="F349" i="10" s="1"/>
  <c r="F415" i="10" a="1"/>
  <c r="F415" i="10" s="1"/>
  <c r="F480" i="10" a="1"/>
  <c r="F480" i="10" s="1"/>
  <c r="E3" i="10" a="1"/>
  <c r="E3" i="10" s="1"/>
  <c r="F395" i="10" a="1"/>
  <c r="F395" i="10" s="1"/>
  <c r="F465" i="10" a="1"/>
  <c r="F465" i="10" s="1"/>
  <c r="F529" i="10" a="1"/>
  <c r="F529" i="10" s="1"/>
  <c r="E65" i="10" a="1"/>
  <c r="E65" i="10" s="1"/>
  <c r="E102" i="9" s="1"/>
  <c r="F444" i="10" a="1"/>
  <c r="F444" i="10" s="1"/>
  <c r="F375" i="10" a="1"/>
  <c r="F375" i="10" s="1"/>
  <c r="F445" i="10" a="1"/>
  <c r="F445" i="10" s="1"/>
  <c r="F509" i="10" a="1"/>
  <c r="F509" i="10" s="1"/>
  <c r="E30" i="10" a="1"/>
  <c r="E30" i="10" s="1"/>
  <c r="E64" i="10" a="1"/>
  <c r="E64" i="10" s="1"/>
  <c r="E101" i="9" s="1"/>
  <c r="E127" i="10" a="1"/>
  <c r="E127" i="10" s="1"/>
  <c r="E190" i="10" a="1"/>
  <c r="E190" i="10" s="1"/>
  <c r="E254" i="10" a="1"/>
  <c r="E254" i="10" s="1"/>
  <c r="E316" i="10" a="1"/>
  <c r="E316" i="10" s="1"/>
  <c r="E380" i="10" a="1"/>
  <c r="E380" i="10" s="1"/>
  <c r="E31" i="10" a="1"/>
  <c r="E31" i="10" s="1"/>
  <c r="E109" i="10" a="1"/>
  <c r="E109" i="10" s="1"/>
  <c r="E171" i="10" a="1"/>
  <c r="E171" i="10" s="1"/>
  <c r="E235" i="10" a="1"/>
  <c r="E235" i="10" s="1"/>
  <c r="E299" i="10" a="1"/>
  <c r="E299" i="10" s="1"/>
  <c r="E361" i="10" a="1"/>
  <c r="E361" i="10" s="1"/>
  <c r="D4" i="10" a="1"/>
  <c r="D4" i="10" s="1"/>
  <c r="D70" i="10" a="1"/>
  <c r="D70" i="10" s="1"/>
  <c r="D132" i="10" a="1"/>
  <c r="D132" i="10" s="1"/>
  <c r="D199" i="10" a="1"/>
  <c r="D199" i="10" s="1"/>
  <c r="E40" i="10" a="1"/>
  <c r="E40" i="10" s="1"/>
  <c r="E77" i="9" s="1"/>
  <c r="E110" i="10" a="1"/>
  <c r="E110" i="10" s="1"/>
  <c r="E176" i="10" a="1"/>
  <c r="E176" i="10" s="1"/>
  <c r="E240" i="10" a="1"/>
  <c r="E240" i="10" s="1"/>
  <c r="E306" i="10" a="1"/>
  <c r="E306" i="10" s="1"/>
  <c r="E370" i="10" a="1"/>
  <c r="E370" i="10" s="1"/>
  <c r="D16" i="10" a="1"/>
  <c r="D16" i="10" s="1"/>
  <c r="D82" i="10" a="1"/>
  <c r="D82" i="10" s="1"/>
  <c r="D144" i="10" a="1"/>
  <c r="D144" i="10" s="1"/>
  <c r="E48" i="10" a="1"/>
  <c r="E48" i="10" s="1"/>
  <c r="E114" i="10" a="1"/>
  <c r="E114" i="10" s="1"/>
  <c r="H151" i="9" s="1"/>
  <c r="D276" i="10" a="1"/>
  <c r="D276" i="10" s="1"/>
  <c r="D202" i="10" a="1"/>
  <c r="D202" i="10" s="1"/>
  <c r="D86" i="10" a="1"/>
  <c r="D86" i="10" s="1"/>
  <c r="E339" i="10" a="1"/>
  <c r="E339" i="10" s="1"/>
  <c r="D243" i="10" a="1"/>
  <c r="D243" i="10" s="1"/>
  <c r="D142" i="10" a="1"/>
  <c r="D142" i="10" s="1"/>
  <c r="G179" i="9" s="1"/>
  <c r="D18" i="10" a="1"/>
  <c r="D18" i="10" s="1"/>
  <c r="E209" i="10" a="1"/>
  <c r="E209" i="10" s="1"/>
  <c r="D232" i="10" a="1"/>
  <c r="D232" i="10" s="1"/>
  <c r="D126" i="10" a="1"/>
  <c r="D126" i="10" s="1"/>
  <c r="D2" i="10" a="1"/>
  <c r="D2" i="10" s="1"/>
  <c r="F150" i="10" a="1"/>
  <c r="F150" i="10" s="1"/>
  <c r="F132" i="10" a="1"/>
  <c r="F132" i="10" s="1"/>
  <c r="F203" i="10" a="1"/>
  <c r="F203" i="10" s="1"/>
  <c r="F470" i="10" a="1"/>
  <c r="F470" i="10" s="1"/>
  <c r="E34" i="10" a="1"/>
  <c r="E34" i="10" s="1"/>
  <c r="E71" i="9" s="1"/>
  <c r="D209" i="10" a="1"/>
  <c r="D209" i="10" s="1"/>
  <c r="D279" i="10" a="1"/>
  <c r="D279" i="10" s="1"/>
  <c r="D293" i="10" a="1"/>
  <c r="D293" i="10" s="1"/>
  <c r="D290" i="10" a="1"/>
  <c r="D290" i="10" s="1"/>
  <c r="D168" i="10" a="1"/>
  <c r="D168" i="10" s="1"/>
  <c r="F47" i="10" a="1"/>
  <c r="F47" i="10" s="1"/>
  <c r="A84" i="9" s="1"/>
  <c r="F111" i="10" a="1"/>
  <c r="F111" i="10" s="1"/>
  <c r="F175" i="10" a="1"/>
  <c r="F175" i="10" s="1"/>
  <c r="F239" i="10" a="1"/>
  <c r="F239" i="10" s="1"/>
  <c r="F23" i="10" a="1"/>
  <c r="F23" i="10" s="1"/>
  <c r="F87" i="10" a="1"/>
  <c r="F87" i="10" s="1"/>
  <c r="D87" i="10" a="1"/>
  <c r="D87" i="10" s="1"/>
  <c r="D230" i="10" a="1"/>
  <c r="D230" i="10" s="1"/>
  <c r="D265" i="10" a="1"/>
  <c r="D265" i="10" s="1"/>
  <c r="D261" i="10" a="1"/>
  <c r="D261" i="10" s="1"/>
  <c r="D36" i="10" a="1"/>
  <c r="D36" i="10" s="1"/>
  <c r="D73" i="9" s="1"/>
  <c r="F51" i="10" a="1"/>
  <c r="F51" i="10" s="1"/>
  <c r="F114" i="10" a="1"/>
  <c r="F114" i="10" s="1"/>
  <c r="F178" i="10" a="1"/>
  <c r="F178" i="10" s="1"/>
  <c r="F242" i="10" a="1"/>
  <c r="F242" i="10" s="1"/>
  <c r="F27" i="10" a="1"/>
  <c r="F27" i="10" s="1"/>
  <c r="F91" i="10" a="1"/>
  <c r="F91" i="10" s="1"/>
  <c r="A128" i="9" s="1"/>
  <c r="F153" i="10" a="1"/>
  <c r="F153" i="10" s="1"/>
  <c r="F217" i="10" a="1"/>
  <c r="F217" i="10" s="1"/>
  <c r="F56" i="10" a="1"/>
  <c r="F56" i="10" s="1"/>
  <c r="A93" i="9" s="1"/>
  <c r="F122" i="10" a="1"/>
  <c r="F122" i="10" s="1"/>
  <c r="F11" i="10" a="1"/>
  <c r="F11" i="10" s="1"/>
  <c r="F142" i="10" a="1"/>
  <c r="F142" i="10" s="1"/>
  <c r="F275" i="10" a="1"/>
  <c r="F275" i="10" s="1"/>
  <c r="F145" i="10" a="1"/>
  <c r="F145" i="10" s="1"/>
  <c r="F254" i="10" a="1"/>
  <c r="F254" i="10" s="1"/>
  <c r="F335" i="10" a="1"/>
  <c r="F335" i="10" s="1"/>
  <c r="F370" i="10" a="1"/>
  <c r="F370" i="10" s="1"/>
  <c r="F189" i="10" a="1"/>
  <c r="F189" i="10" s="1"/>
  <c r="F284" i="10" a="1"/>
  <c r="F284" i="10" s="1"/>
  <c r="F402" i="10" a="1"/>
  <c r="F402" i="10" s="1"/>
  <c r="F209" i="10" a="1"/>
  <c r="F209" i="10" s="1"/>
  <c r="F298" i="10" a="1"/>
  <c r="F298" i="10" s="1"/>
  <c r="F353" i="10" a="1"/>
  <c r="F353" i="10" s="1"/>
  <c r="F424" i="10" a="1"/>
  <c r="F424" i="10" s="1"/>
  <c r="F488" i="10" a="1"/>
  <c r="F488" i="10" s="1"/>
  <c r="E13" i="10" a="1"/>
  <c r="E13" i="10" s="1"/>
  <c r="F409" i="10" a="1"/>
  <c r="F409" i="10" s="1"/>
  <c r="F473" i="10" a="1"/>
  <c r="F473" i="10" s="1"/>
  <c r="F537" i="10" a="1"/>
  <c r="F537" i="10" s="1"/>
  <c r="F331" i="10" a="1"/>
  <c r="F331" i="10" s="1"/>
  <c r="F452" i="10" a="1"/>
  <c r="F452" i="10" s="1"/>
  <c r="F383" i="10" a="1"/>
  <c r="F383" i="10" s="1"/>
  <c r="F453" i="10" a="1"/>
  <c r="F453" i="10" s="1"/>
  <c r="F517" i="10" a="1"/>
  <c r="F517" i="10" s="1"/>
  <c r="E37" i="10" a="1"/>
  <c r="E37" i="10" s="1"/>
  <c r="E72" i="10" a="1"/>
  <c r="E72" i="10" s="1"/>
  <c r="E134" i="10" a="1"/>
  <c r="E134" i="10" s="1"/>
  <c r="E198" i="10" a="1"/>
  <c r="E198" i="10" s="1"/>
  <c r="E262" i="10" a="1"/>
  <c r="E262" i="10" s="1"/>
  <c r="E324" i="10" a="1"/>
  <c r="E324" i="10" s="1"/>
  <c r="E388" i="10" a="1"/>
  <c r="E388" i="10" s="1"/>
  <c r="E45" i="10" a="1"/>
  <c r="E45" i="10" s="1"/>
  <c r="E116" i="10" a="1"/>
  <c r="E116" i="10" s="1"/>
  <c r="E179" i="10" a="1"/>
  <c r="E179" i="10" s="1"/>
  <c r="E243" i="10" a="1"/>
  <c r="E243" i="10" s="1"/>
  <c r="E305" i="10" a="1"/>
  <c r="E305" i="10" s="1"/>
  <c r="E369" i="10" a="1"/>
  <c r="E369" i="10" s="1"/>
  <c r="D15" i="10" a="1"/>
  <c r="D15" i="10" s="1"/>
  <c r="D52" i="9" s="1"/>
  <c r="D77" i="10" a="1"/>
  <c r="D77" i="10" s="1"/>
  <c r="D143" i="10" a="1"/>
  <c r="D143" i="10" s="1"/>
  <c r="D207" i="10" a="1"/>
  <c r="D207" i="10" s="1"/>
  <c r="E51" i="10" a="1"/>
  <c r="E51" i="10" s="1"/>
  <c r="E121" i="10" a="1"/>
  <c r="E121" i="10" s="1"/>
  <c r="E184" i="10" a="1"/>
  <c r="E184" i="10" s="1"/>
  <c r="E248" i="10" a="1"/>
  <c r="E248" i="10" s="1"/>
  <c r="E314" i="10" a="1"/>
  <c r="E314" i="10" s="1"/>
  <c r="E378" i="10" a="1"/>
  <c r="E378" i="10" s="1"/>
  <c r="D27" i="10" a="1"/>
  <c r="D27" i="10" s="1"/>
  <c r="D89" i="10" a="1"/>
  <c r="D89" i="10" s="1"/>
  <c r="D155" i="10" a="1"/>
  <c r="D155" i="10" s="1"/>
  <c r="E58" i="10" a="1"/>
  <c r="E58" i="10" s="1"/>
  <c r="E122" i="10" a="1"/>
  <c r="E122" i="10" s="1"/>
  <c r="D268" i="10" a="1"/>
  <c r="D268" i="10" s="1"/>
  <c r="D192" i="10" a="1"/>
  <c r="D192" i="10" s="1"/>
  <c r="D72" i="10" a="1"/>
  <c r="D72" i="10" s="1"/>
  <c r="E307" i="10" a="1"/>
  <c r="E307" i="10" s="1"/>
  <c r="D233" i="10" a="1"/>
  <c r="D233" i="10" s="1"/>
  <c r="D127" i="10" a="1"/>
  <c r="D127" i="10" s="1"/>
  <c r="D3" i="10" a="1"/>
  <c r="D3" i="10" s="1"/>
  <c r="E177" i="10" a="1"/>
  <c r="E177" i="10" s="1"/>
  <c r="D221" i="10" a="1"/>
  <c r="D221" i="10" s="1"/>
  <c r="D112" i="10" a="1"/>
  <c r="D112" i="10" s="1"/>
  <c r="E395" i="10" a="1"/>
  <c r="E395" i="10" s="1"/>
  <c r="E399" i="10" a="1"/>
  <c r="E399" i="10" s="1"/>
  <c r="D97" i="10" a="1"/>
  <c r="D97" i="10" s="1"/>
  <c r="E351" i="10" a="1"/>
  <c r="E351" i="10" s="1"/>
  <c r="E407" i="10" a="1"/>
  <c r="E407" i="10" s="1"/>
  <c r="E185" i="10" a="1"/>
  <c r="E185" i="10" s="1"/>
  <c r="D131" i="10" a="1"/>
  <c r="D131" i="10" s="1"/>
  <c r="D193" i="10" a="1"/>
  <c r="D193" i="10" s="1"/>
  <c r="D182" i="10" a="1"/>
  <c r="D182" i="10" s="1"/>
  <c r="E233" i="10" a="1"/>
  <c r="E233" i="10" s="1"/>
  <c r="F54" i="10" a="1"/>
  <c r="F54" i="10" s="1"/>
  <c r="F117" i="10" a="1"/>
  <c r="F117" i="10" s="1"/>
  <c r="F181" i="10" a="1"/>
  <c r="F181" i="10" s="1"/>
  <c r="F245" i="10" a="1"/>
  <c r="F245" i="10" s="1"/>
  <c r="F30" i="10" a="1"/>
  <c r="F30" i="10" s="1"/>
  <c r="F94" i="10" a="1"/>
  <c r="F94" i="10" s="1"/>
  <c r="F156" i="10" a="1"/>
  <c r="F156" i="10" s="1"/>
  <c r="F220" i="10" a="1"/>
  <c r="F220" i="10" s="1"/>
  <c r="F63" i="10" a="1"/>
  <c r="F63" i="10" s="1"/>
  <c r="F125" i="10" a="1"/>
  <c r="F125" i="10" s="1"/>
  <c r="F14" i="10" a="1"/>
  <c r="F14" i="10" s="1"/>
  <c r="F155" i="10" a="1"/>
  <c r="F155" i="10" s="1"/>
  <c r="F279" i="10" a="1"/>
  <c r="F279" i="10" s="1"/>
  <c r="F158" i="10" a="1"/>
  <c r="F158" i="10" s="1"/>
  <c r="F259" i="10" a="1"/>
  <c r="F259" i="10" s="1"/>
  <c r="F338" i="10" a="1"/>
  <c r="F338" i="10" s="1"/>
  <c r="F372" i="10" a="1"/>
  <c r="F372" i="10" s="1"/>
  <c r="F202" i="10" a="1"/>
  <c r="F202" i="10" s="1"/>
  <c r="F291" i="10" a="1"/>
  <c r="F291" i="10" s="1"/>
  <c r="F405" i="10" a="1"/>
  <c r="F405" i="10" s="1"/>
  <c r="F222" i="10" a="1"/>
  <c r="F222" i="10" s="1"/>
  <c r="F301" i="10" a="1"/>
  <c r="F301" i="10" s="1"/>
  <c r="F355" i="10" a="1"/>
  <c r="F355" i="10" s="1"/>
  <c r="F427" i="10" a="1"/>
  <c r="F427" i="10" s="1"/>
  <c r="F491" i="10" a="1"/>
  <c r="F491" i="10" s="1"/>
  <c r="E17" i="10" a="1"/>
  <c r="E17" i="10" s="1"/>
  <c r="F412" i="10" a="1"/>
  <c r="F412" i="10" s="1"/>
  <c r="F478" i="10" a="1"/>
  <c r="F478" i="10" s="1"/>
  <c r="E7" i="10" a="1"/>
  <c r="E7" i="10" s="1"/>
  <c r="F385" i="10" a="1"/>
  <c r="F385" i="10" s="1"/>
  <c r="F455" i="10" a="1"/>
  <c r="F455" i="10" s="1"/>
  <c r="F388" i="10" a="1"/>
  <c r="F388" i="10" s="1"/>
  <c r="F458" i="10" a="1"/>
  <c r="F458" i="10" s="1"/>
  <c r="F522" i="10" a="1"/>
  <c r="F522" i="10" s="1"/>
  <c r="E41" i="10" a="1"/>
  <c r="E41" i="10" s="1"/>
  <c r="E75" i="10" a="1"/>
  <c r="E75" i="10" s="1"/>
  <c r="E112" i="9" s="1"/>
  <c r="E141" i="10" a="1"/>
  <c r="E141" i="10" s="1"/>
  <c r="E202" i="10" a="1"/>
  <c r="E202" i="10" s="1"/>
  <c r="E266" i="10" a="1"/>
  <c r="E266" i="10" s="1"/>
  <c r="E328" i="10" a="1"/>
  <c r="E328" i="10" s="1"/>
  <c r="E392" i="10" a="1"/>
  <c r="E392" i="10" s="1"/>
  <c r="E50" i="10" a="1"/>
  <c r="E50" i="10" s="1"/>
  <c r="E120" i="10" a="1"/>
  <c r="E120" i="10" s="1"/>
  <c r="E183" i="10" a="1"/>
  <c r="E183" i="10" s="1"/>
  <c r="E247" i="10" a="1"/>
  <c r="E247" i="10" s="1"/>
  <c r="E309" i="10" a="1"/>
  <c r="E309" i="10" s="1"/>
  <c r="E373" i="10" a="1"/>
  <c r="E373" i="10" s="1"/>
  <c r="D19" i="10" a="1"/>
  <c r="D19" i="10" s="1"/>
  <c r="D81" i="10" a="1"/>
  <c r="D81" i="10" s="1"/>
  <c r="D147" i="10" a="1"/>
  <c r="D147" i="10" s="1"/>
  <c r="D211" i="10" a="1"/>
  <c r="D211" i="10" s="1"/>
  <c r="E56" i="10" a="1"/>
  <c r="E56" i="10" s="1"/>
  <c r="E93" i="9" s="1"/>
  <c r="E125" i="10" a="1"/>
  <c r="E125" i="10" s="1"/>
  <c r="E188" i="10" a="1"/>
  <c r="E188" i="10" s="1"/>
  <c r="E252" i="10" a="1"/>
  <c r="E252" i="10" s="1"/>
  <c r="E318" i="10" a="1"/>
  <c r="E318" i="10" s="1"/>
  <c r="E382" i="10" a="1"/>
  <c r="E382" i="10" s="1"/>
  <c r="D30" i="10" a="1"/>
  <c r="D30" i="10" s="1"/>
  <c r="D92" i="10" a="1"/>
  <c r="D92" i="10" s="1"/>
  <c r="D158" i="10" a="1"/>
  <c r="D158" i="10" s="1"/>
  <c r="E63" i="10" a="1"/>
  <c r="E63" i="10" s="1"/>
  <c r="E126" i="10" a="1"/>
  <c r="E126" i="10" s="1"/>
  <c r="H163" i="9" s="1"/>
  <c r="D264" i="10" a="1"/>
  <c r="D264" i="10" s="1"/>
  <c r="D186" i="10" a="1"/>
  <c r="D186" i="10" s="1"/>
  <c r="D64" i="10" a="1"/>
  <c r="D64" i="10" s="1"/>
  <c r="E293" i="10" a="1"/>
  <c r="E293" i="10" s="1"/>
  <c r="D228" i="10" a="1"/>
  <c r="D228" i="10" s="1"/>
  <c r="D120" i="10" a="1"/>
  <c r="D120" i="10" s="1"/>
  <c r="G157" i="9" s="1"/>
  <c r="E415" i="10" a="1"/>
  <c r="E415" i="10" s="1"/>
  <c r="E162" i="10" a="1"/>
  <c r="E162" i="10" s="1"/>
  <c r="D216" i="10" a="1"/>
  <c r="D216" i="10" s="1"/>
  <c r="D105" i="10" a="1"/>
  <c r="D105" i="10" s="1"/>
  <c r="E379" i="10" a="1"/>
  <c r="E379" i="10" s="1"/>
  <c r="D57" i="10" a="1"/>
  <c r="D57" i="10" s="1"/>
  <c r="D222" i="10" a="1"/>
  <c r="D222" i="10" s="1"/>
  <c r="D282" i="10" a="1"/>
  <c r="D282" i="10" s="1"/>
  <c r="E363" i="10" a="1"/>
  <c r="E363" i="10" s="1"/>
  <c r="D270" i="10" a="1"/>
  <c r="D270" i="10" s="1"/>
  <c r="D294" i="10" a="1"/>
  <c r="D294" i="10" s="1"/>
  <c r="D285" i="10" a="1"/>
  <c r="D285" i="10" s="1"/>
  <c r="E420" i="10" a="1"/>
  <c r="E420" i="10" s="1"/>
  <c r="D73" i="10" a="1"/>
  <c r="D73" i="10" s="1"/>
  <c r="D58" i="10" a="1"/>
  <c r="D58" i="10" s="1"/>
  <c r="E217" i="10" a="1"/>
  <c r="E217" i="10" s="1"/>
  <c r="F58" i="10" a="1"/>
  <c r="F58" i="10" s="1"/>
  <c r="F120" i="10" a="1"/>
  <c r="F120" i="10" s="1"/>
  <c r="F184" i="10" a="1"/>
  <c r="F184" i="10" s="1"/>
  <c r="F248" i="10" a="1"/>
  <c r="F248" i="10" s="1"/>
  <c r="F34" i="10" a="1"/>
  <c r="F34" i="10" s="1"/>
  <c r="F98" i="10" a="1"/>
  <c r="F98" i="10" s="1"/>
  <c r="F163" i="10" a="1"/>
  <c r="F163" i="10" s="1"/>
  <c r="F3" i="10" a="1"/>
  <c r="F3" i="10" s="1"/>
  <c r="F67" i="10" a="1"/>
  <c r="F67" i="10" s="1"/>
  <c r="F128" i="10" a="1"/>
  <c r="F128" i="10" s="1"/>
  <c r="F165" i="9" s="1"/>
  <c r="F18" i="10" a="1"/>
  <c r="F18" i="10" s="1"/>
  <c r="F186" i="10" a="1"/>
  <c r="F186" i="10" s="1"/>
  <c r="F283" i="10" a="1"/>
  <c r="F283" i="10" s="1"/>
  <c r="F171" i="10" a="1"/>
  <c r="F171" i="10" s="1"/>
  <c r="F263" i="10" a="1"/>
  <c r="F263" i="10" s="1"/>
  <c r="F341" i="10" a="1"/>
  <c r="F341" i="10" s="1"/>
  <c r="F374" i="10" a="1"/>
  <c r="F374" i="10" s="1"/>
  <c r="F208" i="10" a="1"/>
  <c r="F208" i="10" s="1"/>
  <c r="F294" i="10" a="1"/>
  <c r="F294" i="10" s="1"/>
  <c r="F410" i="10" a="1"/>
  <c r="F410" i="10" s="1"/>
  <c r="F227" i="10" a="1"/>
  <c r="F227" i="10" s="1"/>
  <c r="F304" i="10" a="1"/>
  <c r="F304" i="10" s="1"/>
  <c r="F357" i="10" a="1"/>
  <c r="F357" i="10" s="1"/>
  <c r="F432" i="10" a="1"/>
  <c r="F432" i="10" s="1"/>
  <c r="F496" i="10" a="1"/>
  <c r="F496" i="10" s="1"/>
  <c r="E20" i="10" a="1"/>
  <c r="E20" i="10" s="1"/>
  <c r="E57" i="9" s="1"/>
  <c r="F416" i="10" a="1"/>
  <c r="F416" i="10" s="1"/>
  <c r="F481" i="10" a="1"/>
  <c r="F481" i="10" s="1"/>
  <c r="E10" i="10" a="1"/>
  <c r="E10" i="10" s="1"/>
  <c r="F390" i="10" a="1"/>
  <c r="F390" i="10" s="1"/>
  <c r="F460" i="10" a="1"/>
  <c r="F460" i="10" s="1"/>
  <c r="F391" i="10" a="1"/>
  <c r="F391" i="10" s="1"/>
  <c r="F461" i="10" a="1"/>
  <c r="F461" i="10" s="1"/>
  <c r="F525" i="10" a="1"/>
  <c r="F525" i="10" s="1"/>
  <c r="E44" i="10" a="1"/>
  <c r="E44" i="10" s="1"/>
  <c r="E81" i="9" s="1"/>
  <c r="E79" i="10" a="1"/>
  <c r="E79" i="10" s="1"/>
  <c r="E145" i="10" a="1"/>
  <c r="E145" i="10" s="1"/>
  <c r="E206" i="10" a="1"/>
  <c r="E206" i="10" s="1"/>
  <c r="E270" i="10" a="1"/>
  <c r="E270" i="10" s="1"/>
  <c r="E332" i="10" a="1"/>
  <c r="E332" i="10" s="1"/>
  <c r="E396" i="10" a="1"/>
  <c r="E396" i="10" s="1"/>
  <c r="E55" i="10" a="1"/>
  <c r="E55" i="10" s="1"/>
  <c r="E124" i="10" a="1"/>
  <c r="E124" i="10" s="1"/>
  <c r="E187" i="10" a="1"/>
  <c r="E187" i="10" s="1"/>
  <c r="E251" i="10" a="1"/>
  <c r="E251" i="10" s="1"/>
  <c r="E313" i="10" a="1"/>
  <c r="E313" i="10" s="1"/>
  <c r="E377" i="10" a="1"/>
  <c r="E377" i="10" s="1"/>
  <c r="D22" i="10" a="1"/>
  <c r="D22" i="10" s="1"/>
  <c r="D84" i="10" a="1"/>
  <c r="D84" i="10" s="1"/>
  <c r="D150" i="10" a="1"/>
  <c r="D150" i="10" s="1"/>
  <c r="D215" i="10" a="1"/>
  <c r="D215" i="10" s="1"/>
  <c r="E62" i="10" a="1"/>
  <c r="E62" i="10" s="1"/>
  <c r="E129" i="10" a="1"/>
  <c r="E129" i="10" s="1"/>
  <c r="E192" i="10" a="1"/>
  <c r="E192" i="10" s="1"/>
  <c r="E256" i="10" a="1"/>
  <c r="E256" i="10" s="1"/>
  <c r="E322" i="10" a="1"/>
  <c r="E322" i="10" s="1"/>
  <c r="E386" i="10" a="1"/>
  <c r="E386" i="10" s="1"/>
  <c r="D34" i="10" a="1"/>
  <c r="D34" i="10" s="1"/>
  <c r="D71" i="9" s="1"/>
  <c r="D96" i="10" a="1"/>
  <c r="D96" i="10" s="1"/>
  <c r="D162" i="10" a="1"/>
  <c r="D162" i="10" s="1"/>
  <c r="E67" i="10" a="1"/>
  <c r="E67" i="10" s="1"/>
  <c r="E133" i="10" a="1"/>
  <c r="E133" i="10" s="1"/>
  <c r="D260" i="10" a="1"/>
  <c r="D260" i="10" s="1"/>
  <c r="D181" i="10" a="1"/>
  <c r="D181" i="10" s="1"/>
  <c r="E277" i="10" a="1"/>
  <c r="E277" i="10" s="1"/>
  <c r="D113" i="10" a="1"/>
  <c r="D113" i="10" s="1"/>
  <c r="D210" i="10" a="1"/>
  <c r="D210" i="10" s="1"/>
  <c r="E331" i="10" a="1"/>
  <c r="E331" i="10" s="1"/>
  <c r="D68" i="10" a="1"/>
  <c r="D68" i="10" s="1"/>
  <c r="D245" i="10" a="1"/>
  <c r="D245" i="10" s="1"/>
  <c r="D277" i="10" a="1"/>
  <c r="D277" i="10" s="1"/>
  <c r="E311" i="10" a="1"/>
  <c r="E311" i="10" s="1"/>
  <c r="E281" i="10" a="1"/>
  <c r="E281" i="10" s="1"/>
  <c r="E201" i="10" a="1"/>
  <c r="E201" i="10" s="1"/>
  <c r="F61" i="10" a="1"/>
  <c r="F61" i="10" s="1"/>
  <c r="F127" i="10" a="1"/>
  <c r="F127" i="10" s="1"/>
  <c r="F191" i="10" a="1"/>
  <c r="F191" i="10" s="1"/>
  <c r="F255" i="10" a="1"/>
  <c r="F255" i="10" s="1"/>
  <c r="F37" i="10" a="1"/>
  <c r="F37" i="10" s="1"/>
  <c r="F101" i="10" a="1"/>
  <c r="F101" i="10" s="1"/>
  <c r="A138" i="9" s="1"/>
  <c r="F166" i="10" a="1"/>
  <c r="F166" i="10" s="1"/>
  <c r="F6" i="10" a="1"/>
  <c r="F6" i="10" s="1"/>
  <c r="F70" i="10" a="1"/>
  <c r="F70" i="10" s="1"/>
  <c r="A107" i="9" s="1"/>
  <c r="F135" i="10" a="1"/>
  <c r="F135" i="10" s="1"/>
  <c r="F21" i="10" a="1"/>
  <c r="F21" i="10" s="1"/>
  <c r="F192" i="10" a="1"/>
  <c r="F192" i="10" s="1"/>
  <c r="F286" i="10" a="1"/>
  <c r="F286" i="10" s="1"/>
  <c r="F180" i="10" a="1"/>
  <c r="F180" i="10" s="1"/>
  <c r="F267" i="10" a="1"/>
  <c r="F267" i="10" s="1"/>
  <c r="F344" i="10" a="1"/>
  <c r="F344" i="10" s="1"/>
  <c r="F376" i="10" a="1"/>
  <c r="F376" i="10" s="1"/>
  <c r="F215" i="10" a="1"/>
  <c r="F215" i="10" s="1"/>
  <c r="F297" i="10" a="1"/>
  <c r="F297" i="10" s="1"/>
  <c r="F413" i="10" a="1"/>
  <c r="F413" i="10" s="1"/>
  <c r="F231" i="10" a="1"/>
  <c r="F231" i="10" s="1"/>
  <c r="F311" i="10" a="1"/>
  <c r="F311" i="10" s="1"/>
  <c r="F359" i="10" a="1"/>
  <c r="F359" i="10" s="1"/>
  <c r="F435" i="10" a="1"/>
  <c r="F435" i="10" s="1"/>
  <c r="F499" i="10" a="1"/>
  <c r="F499" i="10" s="1"/>
  <c r="E24" i="10" a="1"/>
  <c r="E24" i="10" s="1"/>
  <c r="F422" i="10" a="1"/>
  <c r="F422" i="10" s="1"/>
  <c r="F486" i="10" a="1"/>
  <c r="F486" i="10" s="1"/>
  <c r="E14" i="10" a="1"/>
  <c r="E14" i="10" s="1"/>
  <c r="F393" i="10" a="1"/>
  <c r="F393" i="10" s="1"/>
  <c r="F463" i="10" a="1"/>
  <c r="F463" i="10" s="1"/>
  <c r="F396" i="10" a="1"/>
  <c r="F396" i="10" s="1"/>
  <c r="F466" i="10" a="1"/>
  <c r="F466" i="10" s="1"/>
  <c r="F530" i="10" a="1"/>
  <c r="F530" i="10" s="1"/>
  <c r="F500" i="10" a="1"/>
  <c r="F500" i="10" s="1"/>
  <c r="E82" i="10" a="1"/>
  <c r="E82" i="10" s="1"/>
  <c r="E148" i="10" a="1"/>
  <c r="E148" i="10" s="1"/>
  <c r="E210" i="10" a="1"/>
  <c r="E210" i="10" s="1"/>
  <c r="E274" i="10" a="1"/>
  <c r="E274" i="10" s="1"/>
  <c r="E336" i="10" a="1"/>
  <c r="E336" i="10" s="1"/>
  <c r="E400" i="10" a="1"/>
  <c r="E400" i="10" s="1"/>
  <c r="E60" i="10" a="1"/>
  <c r="E60" i="10" s="1"/>
  <c r="E128" i="10" a="1"/>
  <c r="E128" i="10" s="1"/>
  <c r="E191" i="10" a="1"/>
  <c r="E191" i="10" s="1"/>
  <c r="E255" i="10" a="1"/>
  <c r="E255" i="10" s="1"/>
  <c r="E317" i="10" a="1"/>
  <c r="E317" i="10" s="1"/>
  <c r="E381" i="10" a="1"/>
  <c r="E381" i="10" s="1"/>
  <c r="D26" i="10" a="1"/>
  <c r="D26" i="10" s="1"/>
  <c r="D63" i="9" s="1"/>
  <c r="D88" i="10" a="1"/>
  <c r="D88" i="10" s="1"/>
  <c r="D154" i="10" a="1"/>
  <c r="D154" i="10" s="1"/>
  <c r="D219" i="10" a="1"/>
  <c r="D219" i="10" s="1"/>
  <c r="E66" i="10" a="1"/>
  <c r="E66" i="10" s="1"/>
  <c r="E132" i="10" a="1"/>
  <c r="E132" i="10" s="1"/>
  <c r="E196" i="10" a="1"/>
  <c r="E196" i="10" s="1"/>
  <c r="E260" i="10" a="1"/>
  <c r="E260" i="10" s="1"/>
  <c r="E326" i="10" a="1"/>
  <c r="E326" i="10" s="1"/>
  <c r="E390" i="10" a="1"/>
  <c r="E390" i="10" s="1"/>
  <c r="D38" i="10" a="1"/>
  <c r="D38" i="10" s="1"/>
  <c r="D100" i="10" a="1"/>
  <c r="D100" i="10" s="1"/>
  <c r="D166" i="10" a="1"/>
  <c r="D166" i="10" s="1"/>
  <c r="E71" i="10" a="1"/>
  <c r="E71" i="10" s="1"/>
  <c r="E137" i="10" a="1"/>
  <c r="E137" i="10" s="1"/>
  <c r="D256" i="10" a="1"/>
  <c r="D256" i="10" s="1"/>
  <c r="D174" i="10" a="1"/>
  <c r="D174" i="10" s="1"/>
  <c r="D50" i="10" a="1"/>
  <c r="D50" i="10" s="1"/>
  <c r="E261" i="10" a="1"/>
  <c r="E261" i="10" s="1"/>
  <c r="D217" i="10" a="1"/>
  <c r="D217" i="10" s="1"/>
  <c r="D106" i="10" a="1"/>
  <c r="D106" i="10" s="1"/>
  <c r="E383" i="10" a="1"/>
  <c r="E383" i="10" s="1"/>
  <c r="D278" i="10" a="1"/>
  <c r="D278" i="10" s="1"/>
  <c r="D205" i="10" a="1"/>
  <c r="D205" i="10" s="1"/>
  <c r="D90" i="10" a="1"/>
  <c r="D90" i="10" s="1"/>
  <c r="E347" i="10" a="1"/>
  <c r="E347" i="10" s="1"/>
  <c r="D43" i="10" a="1"/>
  <c r="D43" i="10" s="1"/>
  <c r="D212" i="10" a="1"/>
  <c r="D212" i="10" s="1"/>
  <c r="E367" i="10" a="1"/>
  <c r="E367" i="10" s="1"/>
  <c r="D200" i="10" a="1"/>
  <c r="D200" i="10" s="1"/>
  <c r="D206" i="10" a="1"/>
  <c r="D206" i="10" s="1"/>
  <c r="E315" i="10" a="1"/>
  <c r="E315" i="10" s="1"/>
  <c r="D153" i="10" a="1"/>
  <c r="D153" i="10" s="1"/>
  <c r="D225" i="10" a="1"/>
  <c r="D225" i="10" s="1"/>
  <c r="D273" i="10" a="1"/>
  <c r="D273" i="10" s="1"/>
  <c r="E359" i="10" a="1"/>
  <c r="E359" i="10" s="1"/>
  <c r="F2" i="10" a="1"/>
  <c r="F2" i="10" s="1"/>
  <c r="F65" i="10" a="1"/>
  <c r="F65" i="10" s="1"/>
  <c r="F130" i="10" a="1"/>
  <c r="F130" i="10" s="1"/>
  <c r="F167" i="9" s="1"/>
  <c r="F194" i="10" a="1"/>
  <c r="F194" i="10" s="1"/>
  <c r="F258" i="10" a="1"/>
  <c r="F258" i="10" s="1"/>
  <c r="F41" i="10" a="1"/>
  <c r="F41" i="10" s="1"/>
  <c r="A78" i="9" s="1"/>
  <c r="F105" i="10" a="1"/>
  <c r="F105" i="10" s="1"/>
  <c r="F169" i="10" a="1"/>
  <c r="F169" i="10" s="1"/>
  <c r="F10" i="10" a="1"/>
  <c r="F10" i="10" s="1"/>
  <c r="F74" i="10" a="1"/>
  <c r="F74" i="10" s="1"/>
  <c r="F138" i="10" a="1"/>
  <c r="F138" i="10" s="1"/>
  <c r="F25" i="10" a="1"/>
  <c r="F25" i="10" s="1"/>
  <c r="F199" i="10" a="1"/>
  <c r="F199" i="10" s="1"/>
  <c r="F289" i="10" a="1"/>
  <c r="F289" i="10" s="1"/>
  <c r="F187" i="10" a="1"/>
  <c r="F187" i="10" s="1"/>
  <c r="F287" i="10" a="1"/>
  <c r="F287" i="10" s="1"/>
  <c r="F346" i="10" a="1"/>
  <c r="F346" i="10" s="1"/>
  <c r="F378" i="10" a="1"/>
  <c r="F378" i="10" s="1"/>
  <c r="F221" i="10" a="1"/>
  <c r="F221" i="10" s="1"/>
  <c r="F300" i="10" a="1"/>
  <c r="F300" i="10" s="1"/>
  <c r="F418" i="10" a="1"/>
  <c r="F418" i="10" s="1"/>
  <c r="F235" i="10" a="1"/>
  <c r="F235" i="10" s="1"/>
  <c r="F314" i="10" a="1"/>
  <c r="F314" i="10" s="1"/>
  <c r="F361" i="10" a="1"/>
  <c r="F361" i="10" s="1"/>
  <c r="F440" i="10" a="1"/>
  <c r="F440" i="10" s="1"/>
  <c r="F504" i="10" a="1"/>
  <c r="F504" i="10" s="1"/>
  <c r="F315" i="10" a="1"/>
  <c r="F315" i="10" s="1"/>
  <c r="F425" i="10" a="1"/>
  <c r="F425" i="10" s="1"/>
  <c r="F489" i="10" a="1"/>
  <c r="F489" i="10" s="1"/>
  <c r="E21" i="10" a="1"/>
  <c r="E21" i="10" s="1"/>
  <c r="F399" i="10" a="1"/>
  <c r="F399" i="10" s="1"/>
  <c r="F468" i="10" a="1"/>
  <c r="F468" i="10" s="1"/>
  <c r="F400" i="10" a="1"/>
  <c r="F400" i="10" s="1"/>
  <c r="F469" i="10" a="1"/>
  <c r="F469" i="10" s="1"/>
  <c r="F533" i="10" a="1"/>
  <c r="F533" i="10" s="1"/>
  <c r="F511" i="10" a="1"/>
  <c r="F511" i="10" s="1"/>
  <c r="E86" i="10" a="1"/>
  <c r="E86" i="10" s="1"/>
  <c r="E152" i="10" a="1"/>
  <c r="E152" i="10" s="1"/>
  <c r="E214" i="10" a="1"/>
  <c r="E214" i="10" s="1"/>
  <c r="E278" i="10" a="1"/>
  <c r="E278" i="10" s="1"/>
  <c r="E340" i="10" a="1"/>
  <c r="E340" i="10" s="1"/>
  <c r="E404" i="10" a="1"/>
  <c r="E404" i="10" s="1"/>
  <c r="E69" i="10" a="1"/>
  <c r="E69" i="10" s="1"/>
  <c r="E131" i="10" a="1"/>
  <c r="E131" i="10" s="1"/>
  <c r="E195" i="10" a="1"/>
  <c r="E195" i="10" s="1"/>
  <c r="E259" i="10" a="1"/>
  <c r="E259" i="10" s="1"/>
  <c r="E321" i="10" a="1"/>
  <c r="E321" i="10" s="1"/>
  <c r="E385" i="10" a="1"/>
  <c r="E385" i="10" s="1"/>
  <c r="D29" i="10" a="1"/>
  <c r="D29" i="10" s="1"/>
  <c r="D95" i="10" a="1"/>
  <c r="D95" i="10" s="1"/>
  <c r="D157" i="10" a="1"/>
  <c r="D157" i="10" s="1"/>
  <c r="D223" i="10" a="1"/>
  <c r="D223" i="10" s="1"/>
  <c r="E70" i="10" a="1"/>
  <c r="E70" i="10" s="1"/>
  <c r="E136" i="10" a="1"/>
  <c r="E136" i="10" s="1"/>
  <c r="E200" i="10" a="1"/>
  <c r="E200" i="10" s="1"/>
  <c r="E264" i="10" a="1"/>
  <c r="E264" i="10" s="1"/>
  <c r="E330" i="10" a="1"/>
  <c r="E330" i="10" s="1"/>
  <c r="E394" i="10" a="1"/>
  <c r="E394" i="10" s="1"/>
  <c r="D42" i="10" a="1"/>
  <c r="D42" i="10" s="1"/>
  <c r="D104" i="10" a="1"/>
  <c r="D104" i="10" s="1"/>
  <c r="D170" i="10" a="1"/>
  <c r="D170" i="10" s="1"/>
  <c r="E74" i="10" a="1"/>
  <c r="E74" i="10" s="1"/>
  <c r="E140" i="10" a="1"/>
  <c r="E140" i="10" s="1"/>
  <c r="D252" i="10" a="1"/>
  <c r="D252" i="10" s="1"/>
  <c r="D167" i="10" a="1"/>
  <c r="D167" i="10" s="1"/>
  <c r="E245" i="10" a="1"/>
  <c r="E245" i="10" s="1"/>
  <c r="D98" i="10" a="1"/>
  <c r="D98" i="10" s="1"/>
  <c r="D135" i="9" s="1"/>
  <c r="D274" i="10" a="1"/>
  <c r="D274" i="10" s="1"/>
  <c r="D83" i="10" a="1"/>
  <c r="D83" i="10" s="1"/>
  <c r="D91" i="10" a="1"/>
  <c r="D91" i="10" s="1"/>
  <c r="D128" i="9" s="1"/>
  <c r="D94" i="10" a="1"/>
  <c r="D94" i="10" s="1"/>
  <c r="D21" i="10" a="1"/>
  <c r="D21" i="10" s="1"/>
  <c r="D116" i="10" a="1"/>
  <c r="D116" i="10" s="1"/>
  <c r="D295" i="10" a="1"/>
  <c r="D295" i="10" s="1"/>
  <c r="D198" i="10" a="1"/>
  <c r="D198" i="10" s="1"/>
  <c r="F4" i="10" a="1"/>
  <c r="F4" i="10" s="1"/>
  <c r="F68" i="10" a="1"/>
  <c r="F68" i="10" s="1"/>
  <c r="A105" i="9" s="1"/>
  <c r="F133" i="10" a="1"/>
  <c r="F133" i="10" s="1"/>
  <c r="F197" i="10" a="1"/>
  <c r="F197" i="10" s="1"/>
  <c r="F261" i="10" a="1"/>
  <c r="F261" i="10" s="1"/>
  <c r="F44" i="10" a="1"/>
  <c r="F44" i="10" s="1"/>
  <c r="F108" i="10" a="1"/>
  <c r="F108" i="10" s="1"/>
  <c r="F172" i="10" a="1"/>
  <c r="F172" i="10" s="1"/>
  <c r="F13" i="10" a="1"/>
  <c r="F13" i="10" s="1"/>
  <c r="F77" i="10" a="1"/>
  <c r="F77" i="10" s="1"/>
  <c r="F141" i="10" a="1"/>
  <c r="F141" i="10" s="1"/>
  <c r="F178" i="9" s="1"/>
  <c r="F28" i="10" a="1"/>
  <c r="F28" i="10" s="1"/>
  <c r="F205" i="10" a="1"/>
  <c r="F205" i="10" s="1"/>
  <c r="F292" i="10" a="1"/>
  <c r="F292" i="10" s="1"/>
  <c r="F193" i="10" a="1"/>
  <c r="F193" i="10" s="1"/>
  <c r="F290" i="10" a="1"/>
  <c r="F290" i="10" s="1"/>
  <c r="F348" i="10" a="1"/>
  <c r="F348" i="10" s="1"/>
  <c r="F380" i="10" a="1"/>
  <c r="F380" i="10" s="1"/>
  <c r="F225" i="10" a="1"/>
  <c r="F225" i="10" s="1"/>
  <c r="F307" i="10" a="1"/>
  <c r="F307" i="10" s="1"/>
  <c r="F57" i="10" a="1"/>
  <c r="F57" i="10" s="1"/>
  <c r="F252" i="10" a="1"/>
  <c r="F252" i="10" s="1"/>
  <c r="F317" i="10" a="1"/>
  <c r="F317" i="10" s="1"/>
  <c r="F363" i="10" a="1"/>
  <c r="F363" i="10" s="1"/>
  <c r="F443" i="10" a="1"/>
  <c r="F443" i="10" s="1"/>
  <c r="F507" i="10" a="1"/>
  <c r="F507" i="10" s="1"/>
  <c r="F340" i="10" a="1"/>
  <c r="F340" i="10" s="1"/>
  <c r="F430" i="10" a="1"/>
  <c r="F430" i="10" s="1"/>
  <c r="F494" i="10" a="1"/>
  <c r="F494" i="10" s="1"/>
  <c r="E25" i="10" a="1"/>
  <c r="E25" i="10" s="1"/>
  <c r="F403" i="10" a="1"/>
  <c r="F403" i="10" s="1"/>
  <c r="F471" i="10" a="1"/>
  <c r="F471" i="10" s="1"/>
  <c r="F407" i="10" a="1"/>
  <c r="F407" i="10" s="1"/>
  <c r="F474" i="10" a="1"/>
  <c r="F474" i="10" s="1"/>
  <c r="F538" i="10" a="1"/>
  <c r="F538" i="10" s="1"/>
  <c r="F532" i="10" a="1"/>
  <c r="F532" i="10" s="1"/>
  <c r="E90" i="10" a="1"/>
  <c r="E90" i="10" s="1"/>
  <c r="E156" i="10" a="1"/>
  <c r="E156" i="10" s="1"/>
  <c r="E218" i="10" a="1"/>
  <c r="E218" i="10" s="1"/>
  <c r="E282" i="10" a="1"/>
  <c r="E282" i="10" s="1"/>
  <c r="E344" i="10" a="1"/>
  <c r="E344" i="10" s="1"/>
  <c r="E408" i="10" a="1"/>
  <c r="E408" i="10" s="1"/>
  <c r="E73" i="10" a="1"/>
  <c r="E73" i="10" s="1"/>
  <c r="E110" i="9" s="1"/>
  <c r="E135" i="10" a="1"/>
  <c r="E135" i="10" s="1"/>
  <c r="E199" i="10" a="1"/>
  <c r="E199" i="10" s="1"/>
  <c r="E263" i="10" a="1"/>
  <c r="E263" i="10" s="1"/>
  <c r="E325" i="10" a="1"/>
  <c r="E325" i="10" s="1"/>
  <c r="E389" i="10" a="1"/>
  <c r="E389" i="10" s="1"/>
  <c r="D33" i="10" a="1"/>
  <c r="D33" i="10" s="1"/>
  <c r="D99" i="10" a="1"/>
  <c r="D99" i="10" s="1"/>
  <c r="D161" i="10" a="1"/>
  <c r="D161" i="10" s="1"/>
  <c r="D227" i="10" a="1"/>
  <c r="D227" i="10" s="1"/>
  <c r="E77" i="10" a="1"/>
  <c r="E77" i="10" s="1"/>
  <c r="E139" i="10" a="1"/>
  <c r="E139" i="10" s="1"/>
  <c r="E204" i="10" a="1"/>
  <c r="E204" i="10" s="1"/>
  <c r="E268" i="10" a="1"/>
  <c r="E268" i="10" s="1"/>
  <c r="E334" i="10" a="1"/>
  <c r="E334" i="10" s="1"/>
  <c r="E398" i="10" a="1"/>
  <c r="E398" i="10" s="1"/>
  <c r="D45" i="10" a="1"/>
  <c r="D45" i="10" s="1"/>
  <c r="D82" i="9" s="1"/>
  <c r="D111" i="10" a="1"/>
  <c r="D111" i="10" s="1"/>
  <c r="D173" i="10" a="1"/>
  <c r="D173" i="10" s="1"/>
  <c r="E78" i="10" a="1"/>
  <c r="E78" i="10" s="1"/>
  <c r="E144" i="10" a="1"/>
  <c r="E144" i="10" s="1"/>
  <c r="D248" i="10" a="1"/>
  <c r="D248" i="10" s="1"/>
  <c r="D159" i="10" a="1"/>
  <c r="D159" i="10" s="1"/>
  <c r="D35" i="10" a="1"/>
  <c r="D35" i="10" s="1"/>
  <c r="D72" i="9" s="1"/>
  <c r="E229" i="10" a="1"/>
  <c r="E229" i="10" s="1"/>
  <c r="D194" i="10" a="1"/>
  <c r="D194" i="10" s="1"/>
  <c r="D283" i="10" a="1"/>
  <c r="D283" i="10" s="1"/>
  <c r="D275" i="10" a="1"/>
  <c r="D275" i="10" s="1"/>
  <c r="D291" i="10" a="1"/>
  <c r="D291" i="10" s="1"/>
  <c r="D257" i="10" a="1"/>
  <c r="D257" i="10" s="1"/>
  <c r="F15" i="10" a="1"/>
  <c r="F15" i="10" s="1"/>
  <c r="F79" i="10" a="1"/>
  <c r="F79" i="10" s="1"/>
  <c r="F143" i="10" a="1"/>
  <c r="F143" i="10" s="1"/>
  <c r="F180" i="9" s="1"/>
  <c r="F207" i="10" a="1"/>
  <c r="F207" i="10" s="1"/>
  <c r="F271" i="10" a="1"/>
  <c r="F271" i="10" s="1"/>
  <c r="F55" i="10" a="1"/>
  <c r="F55" i="10" s="1"/>
  <c r="F118" i="10" a="1"/>
  <c r="F118" i="10" s="1"/>
  <c r="F182" i="10" a="1"/>
  <c r="F182" i="10" s="1"/>
  <c r="F20" i="10" a="1"/>
  <c r="F20" i="10" s="1"/>
  <c r="F84" i="10" a="1"/>
  <c r="F84" i="10" s="1"/>
  <c r="A121" i="9" s="1"/>
  <c r="F151" i="10" a="1"/>
  <c r="F151" i="10" s="1"/>
  <c r="F39" i="10" a="1"/>
  <c r="F39" i="10" s="1"/>
  <c r="F236" i="10" a="1"/>
  <c r="F236" i="10" s="1"/>
  <c r="F302" i="10" a="1"/>
  <c r="F302" i="10" s="1"/>
  <c r="F212" i="10" a="1"/>
  <c r="F212" i="10" s="1"/>
  <c r="F296" i="10" a="1"/>
  <c r="F296" i="10" s="1"/>
  <c r="F352" i="10" a="1"/>
  <c r="F352" i="10" s="1"/>
  <c r="F53" i="10" a="1"/>
  <c r="F53" i="10" s="1"/>
  <c r="F234" i="10" a="1"/>
  <c r="F234" i="10" s="1"/>
  <c r="F313" i="10" a="1"/>
  <c r="F313" i="10" s="1"/>
  <c r="F85" i="10" a="1"/>
  <c r="F85" i="10" s="1"/>
  <c r="F260" i="10" a="1"/>
  <c r="F260" i="10" s="1"/>
  <c r="F327" i="10" a="1"/>
  <c r="F327" i="10" s="1"/>
  <c r="F337" i="10" a="1"/>
  <c r="F337" i="10" s="1"/>
  <c r="F451" i="10" a="1"/>
  <c r="F451" i="10" s="1"/>
  <c r="F515" i="10" a="1"/>
  <c r="F515" i="10" s="1"/>
  <c r="F369" i="10" a="1"/>
  <c r="F369" i="10" s="1"/>
  <c r="F438" i="10" a="1"/>
  <c r="F438" i="10" s="1"/>
  <c r="F502" i="10" a="1"/>
  <c r="F502" i="10" s="1"/>
  <c r="E32" i="10" a="1"/>
  <c r="E32" i="10" s="1"/>
  <c r="F417" i="10" a="1"/>
  <c r="F417" i="10" s="1"/>
  <c r="F479" i="10" a="1"/>
  <c r="F479" i="10" s="1"/>
  <c r="F414" i="10" a="1"/>
  <c r="F414" i="10" s="1"/>
  <c r="F482" i="10" a="1"/>
  <c r="F482" i="10" s="1"/>
  <c r="E5" i="10" a="1"/>
  <c r="E5" i="10" s="1"/>
  <c r="E42" i="9" s="1"/>
  <c r="E18" i="10" a="1"/>
  <c r="E18" i="10" s="1"/>
  <c r="E101" i="10" a="1"/>
  <c r="E101" i="10" s="1"/>
  <c r="E163" i="10" a="1"/>
  <c r="E163" i="10" s="1"/>
  <c r="E226" i="10" a="1"/>
  <c r="E226" i="10" s="1"/>
  <c r="E290" i="10" a="1"/>
  <c r="E290" i="10" s="1"/>
  <c r="E352" i="10" a="1"/>
  <c r="E352" i="10" s="1"/>
  <c r="E416" i="10" a="1"/>
  <c r="E416" i="10" s="1"/>
  <c r="E80" i="10" a="1"/>
  <c r="E80" i="10" s="1"/>
  <c r="E142" i="10" a="1"/>
  <c r="E142" i="10" s="1"/>
  <c r="E207" i="10" a="1"/>
  <c r="E207" i="10" s="1"/>
  <c r="E271" i="10" a="1"/>
  <c r="E271" i="10" s="1"/>
  <c r="E333" i="10" a="1"/>
  <c r="E333" i="10" s="1"/>
  <c r="E397" i="10" a="1"/>
  <c r="E397" i="10" s="1"/>
  <c r="D41" i="10" a="1"/>
  <c r="D41" i="10" s="1"/>
  <c r="D107" i="10" a="1"/>
  <c r="D107" i="10" s="1"/>
  <c r="D169" i="10" a="1"/>
  <c r="D169" i="10" s="1"/>
  <c r="D235" i="10" a="1"/>
  <c r="D235" i="10" s="1"/>
  <c r="E84" i="10" a="1"/>
  <c r="E84" i="10" s="1"/>
  <c r="E146" i="10" a="1"/>
  <c r="E146" i="10" s="1"/>
  <c r="E212" i="10" a="1"/>
  <c r="E212" i="10" s="1"/>
  <c r="E276" i="10" a="1"/>
  <c r="E276" i="10" s="1"/>
  <c r="E342" i="10" a="1"/>
  <c r="E342" i="10" s="1"/>
  <c r="E406" i="10" a="1"/>
  <c r="E406" i="10" s="1"/>
  <c r="D52" i="10" a="1"/>
  <c r="D52" i="10" s="1"/>
  <c r="D118" i="10" a="1"/>
  <c r="D118" i="10" s="1"/>
  <c r="D180" i="10" a="1"/>
  <c r="D180" i="10" s="1"/>
  <c r="E89" i="10" a="1"/>
  <c r="E89" i="10" s="1"/>
  <c r="E151" i="10" a="1"/>
  <c r="E151" i="10" s="1"/>
  <c r="D240" i="10" a="1"/>
  <c r="D240" i="10" s="1"/>
  <c r="D145" i="10" a="1"/>
  <c r="D145" i="10" s="1"/>
  <c r="D13" i="10" a="1"/>
  <c r="D13" i="10" s="1"/>
  <c r="E197" i="10" a="1"/>
  <c r="E197" i="10" s="1"/>
  <c r="D196" i="10" a="1"/>
  <c r="D196" i="10" s="1"/>
  <c r="D69" i="10" a="1"/>
  <c r="D69" i="10" s="1"/>
  <c r="E319" i="10" a="1"/>
  <c r="E319" i="10" s="1"/>
  <c r="D289" i="10" a="1"/>
  <c r="D289" i="10" s="1"/>
  <c r="F293" i="10" a="1"/>
  <c r="F293" i="10" s="1"/>
  <c r="F476" i="10" a="1"/>
  <c r="F476" i="10" s="1"/>
  <c r="E76" i="10" a="1"/>
  <c r="E76" i="10" s="1"/>
  <c r="E113" i="9" s="1"/>
  <c r="D165" i="10" a="1"/>
  <c r="D165" i="10" s="1"/>
  <c r="D49" i="10" a="1"/>
  <c r="D49" i="10" s="1"/>
  <c r="E213" i="10" a="1"/>
  <c r="E213" i="10" s="1"/>
  <c r="E411" i="10" a="1"/>
  <c r="E411" i="10" s="1"/>
  <c r="D37" i="10" a="1"/>
  <c r="D37" i="10" s="1"/>
  <c r="F8" i="10" a="1"/>
  <c r="F8" i="10" s="1"/>
  <c r="A45" i="9" s="1"/>
  <c r="F350" i="10" a="1"/>
  <c r="F350" i="10" s="1"/>
  <c r="F411" i="10" a="1"/>
  <c r="F411" i="10" s="1"/>
  <c r="E113" i="10" a="1"/>
  <c r="E113" i="10" s="1"/>
  <c r="H150" i="9" s="1"/>
  <c r="D203" i="10" a="1"/>
  <c r="D203" i="10" s="1"/>
  <c r="D85" i="10" a="1"/>
  <c r="D85" i="10" s="1"/>
  <c r="D238" i="10" a="1"/>
  <c r="D238" i="10" s="1"/>
  <c r="E285" i="10" a="1"/>
  <c r="E285" i="10" s="1"/>
  <c r="E147" i="10" a="1"/>
  <c r="E147" i="10" s="1"/>
  <c r="F72" i="10" a="1"/>
  <c r="F72" i="10" s="1"/>
  <c r="F382" i="10" a="1"/>
  <c r="F382" i="10" s="1"/>
  <c r="F477" i="10" a="1"/>
  <c r="F477" i="10" s="1"/>
  <c r="E138" i="10" a="1"/>
  <c r="E138" i="10" s="1"/>
  <c r="D231" i="10" a="1"/>
  <c r="D231" i="10" s="1"/>
  <c r="D115" i="10" a="1"/>
  <c r="D115" i="10" s="1"/>
  <c r="D201" i="10" a="1"/>
  <c r="D201" i="10" s="1"/>
  <c r="E269" i="10" a="1"/>
  <c r="E269" i="10" s="1"/>
  <c r="D266" i="10" a="1"/>
  <c r="D266" i="10" s="1"/>
  <c r="F136" i="10" a="1"/>
  <c r="F136" i="10" s="1"/>
  <c r="F230" i="10" a="1"/>
  <c r="F230" i="10" s="1"/>
  <c r="E2" i="10" a="1"/>
  <c r="E2" i="10" s="1"/>
  <c r="E175" i="10" a="1"/>
  <c r="E175" i="10" s="1"/>
  <c r="E47" i="10" a="1"/>
  <c r="E47" i="10" s="1"/>
  <c r="D151" i="10" a="1"/>
  <c r="D151" i="10" s="1"/>
  <c r="D135" i="10" a="1"/>
  <c r="D135" i="10" s="1"/>
  <c r="F179" i="10" a="1"/>
  <c r="F179" i="10" s="1"/>
  <c r="E338" i="10" a="1"/>
  <c r="E338" i="10" s="1"/>
  <c r="F200" i="10" a="1"/>
  <c r="F200" i="10" s="1"/>
  <c r="F310" i="10" a="1"/>
  <c r="F310" i="10" s="1"/>
  <c r="E4" i="10" a="1"/>
  <c r="E4" i="10" s="1"/>
  <c r="E203" i="10" a="1"/>
  <c r="E203" i="10" s="1"/>
  <c r="E81" i="10" a="1"/>
  <c r="E81" i="10" s="1"/>
  <c r="D176" i="10" a="1"/>
  <c r="D176" i="10" s="1"/>
  <c r="D76" i="10" a="1"/>
  <c r="D76" i="10" s="1"/>
  <c r="E208" i="10" a="1"/>
  <c r="E208" i="10" s="1"/>
  <c r="D23" i="10" a="1"/>
  <c r="D23" i="10" s="1"/>
  <c r="D60" i="9" s="1"/>
  <c r="F264" i="10" a="1"/>
  <c r="F264" i="10" s="1"/>
  <c r="F71" i="10" a="1"/>
  <c r="F71" i="10" s="1"/>
  <c r="E94" i="10" a="1"/>
  <c r="E94" i="10" s="1"/>
  <c r="E239" i="10" a="1"/>
  <c r="E239" i="10" s="1"/>
  <c r="E117" i="10" a="1"/>
  <c r="E117" i="10" s="1"/>
  <c r="E52" i="10" a="1"/>
  <c r="E52" i="10" s="1"/>
  <c r="D11" i="10" a="1"/>
  <c r="D11" i="10" s="1"/>
  <c r="D48" i="9" s="1"/>
  <c r="F324" i="10" a="1"/>
  <c r="F324" i="10" s="1"/>
  <c r="D152" i="10" a="1"/>
  <c r="D152" i="10" s="1"/>
  <c r="F48" i="10" a="1"/>
  <c r="F48" i="10" s="1"/>
  <c r="F256" i="10" a="1"/>
  <c r="F256" i="10" s="1"/>
  <c r="E160" i="10" a="1"/>
  <c r="E160" i="10" s="1"/>
  <c r="E267" i="10" a="1"/>
  <c r="E267" i="10" s="1"/>
  <c r="E143" i="10" a="1"/>
  <c r="E143" i="10" s="1"/>
  <c r="E85" i="10" a="1"/>
  <c r="E85" i="10" s="1"/>
  <c r="E335" i="10" a="1"/>
  <c r="E335" i="10" s="1"/>
  <c r="E329" i="10" a="1"/>
  <c r="E329" i="10" s="1"/>
  <c r="E38" i="10" a="1"/>
  <c r="E38" i="10" s="1"/>
  <c r="F115" i="10" a="1"/>
  <c r="F115" i="10" s="1"/>
  <c r="F320" i="10" a="1"/>
  <c r="F320" i="10" s="1"/>
  <c r="E194" i="10" a="1"/>
  <c r="E194" i="10" s="1"/>
  <c r="E302" i="10" a="1"/>
  <c r="E302" i="10" s="1"/>
  <c r="E180" i="10" a="1"/>
  <c r="E180" i="10" s="1"/>
  <c r="E118" i="10" a="1"/>
  <c r="E118" i="10" s="1"/>
  <c r="E193" i="10" a="1"/>
  <c r="E193" i="10" s="1"/>
  <c r="E222" i="10" a="1"/>
  <c r="E222" i="10" s="1"/>
  <c r="D136" i="10" a="1"/>
  <c r="D136" i="10" s="1"/>
  <c r="F17" i="10" a="1"/>
  <c r="F17" i="10" s="1"/>
  <c r="F448" i="10" a="1"/>
  <c r="F448" i="10" s="1"/>
  <c r="E258" i="10" a="1"/>
  <c r="E258" i="10" s="1"/>
  <c r="E365" i="10" a="1"/>
  <c r="E365" i="10" s="1"/>
  <c r="E244" i="10" a="1"/>
  <c r="E244" i="10" s="1"/>
  <c r="D272" i="10" a="1"/>
  <c r="D272" i="10" s="1"/>
  <c r="D262" i="10" a="1"/>
  <c r="D262" i="10" s="1"/>
  <c r="D226" i="10" a="1"/>
  <c r="D226" i="10" s="1"/>
  <c r="E348" i="10" a="1"/>
  <c r="E348" i="10" s="1"/>
  <c r="F81" i="10" a="1"/>
  <c r="F81" i="10" s="1"/>
  <c r="F512" i="10" a="1"/>
  <c r="F512" i="10" s="1"/>
  <c r="E286" i="10" a="1"/>
  <c r="E286" i="10" s="1"/>
  <c r="E393" i="10" a="1"/>
  <c r="E393" i="10" s="1"/>
  <c r="E272" i="10" a="1"/>
  <c r="E272" i="10" s="1"/>
  <c r="D244" i="10" a="1"/>
  <c r="D244" i="10" s="1"/>
  <c r="F32" i="10" a="1"/>
  <c r="F32" i="10" s="1"/>
  <c r="D184" i="10" a="1"/>
  <c r="D184" i="10" s="1"/>
  <c r="F144" i="10" a="1"/>
  <c r="F144" i="10" s="1"/>
  <c r="F181" i="9" s="1"/>
  <c r="F365" i="10" a="1"/>
  <c r="F365" i="10" s="1"/>
  <c r="E320" i="10" a="1"/>
  <c r="E320" i="10" s="1"/>
  <c r="D8" i="10" a="1"/>
  <c r="D8" i="10" s="1"/>
  <c r="D45" i="9" s="1"/>
  <c r="E310" i="10" a="1"/>
  <c r="E310" i="10" s="1"/>
  <c r="D197" i="10" a="1"/>
  <c r="D197" i="10" s="1"/>
  <c r="D189" i="10" a="1"/>
  <c r="D189" i="10" s="1"/>
  <c r="F433" i="10" a="1"/>
  <c r="F433" i="10" s="1"/>
  <c r="E323" i="10" a="1"/>
  <c r="E323" i="10" s="1"/>
  <c r="F218" i="10" a="1"/>
  <c r="F218" i="10" s="1"/>
  <c r="F497" i="10" a="1"/>
  <c r="F497" i="10" s="1"/>
  <c r="E384" i="10" a="1"/>
  <c r="E384" i="10" s="1"/>
  <c r="D74" i="10" a="1"/>
  <c r="D74" i="10" s="1"/>
  <c r="E374" i="10" a="1"/>
  <c r="E374" i="10" s="1"/>
  <c r="D79" i="10" a="1"/>
  <c r="D79" i="10" s="1"/>
  <c r="D119" i="10" a="1"/>
  <c r="D119" i="10" s="1"/>
  <c r="F206" i="10" a="1"/>
  <c r="F206" i="10" s="1"/>
  <c r="D53" i="10" a="1"/>
  <c r="D53" i="10" s="1"/>
  <c r="F299" i="10" a="1"/>
  <c r="F299" i="10" s="1"/>
  <c r="E28" i="10" a="1"/>
  <c r="E28" i="10" s="1"/>
  <c r="E65" i="9" s="1"/>
  <c r="E412" i="10" a="1"/>
  <c r="E412" i="10" s="1"/>
  <c r="D103" i="10" a="1"/>
  <c r="D103" i="10" s="1"/>
  <c r="E402" i="10" a="1"/>
  <c r="E402" i="10" s="1"/>
  <c r="D20" i="10" a="1"/>
  <c r="D20" i="10" s="1"/>
  <c r="D60" i="10" a="1"/>
  <c r="D60" i="10" s="1"/>
  <c r="F406" i="10" a="1"/>
  <c r="F406" i="10" s="1"/>
  <c r="D142" i="9"/>
  <c r="D553" i="10" a="1"/>
  <c r="D553" i="10" s="1"/>
  <c r="D545" i="10" a="1"/>
  <c r="D545" i="10" s="1"/>
  <c r="D537" i="10" a="1"/>
  <c r="D537" i="10" s="1"/>
  <c r="D529" i="10" a="1"/>
  <c r="D529" i="10" s="1"/>
  <c r="D521" i="10" a="1"/>
  <c r="D521" i="10" s="1"/>
  <c r="D513" i="10" a="1"/>
  <c r="D513" i="10" s="1"/>
  <c r="D505" i="10" a="1"/>
  <c r="D505" i="10" s="1"/>
  <c r="D496" i="10" a="1"/>
  <c r="D496" i="10" s="1"/>
  <c r="D480" i="10" a="1"/>
  <c r="D480" i="10" s="1"/>
  <c r="D464" i="10" a="1"/>
  <c r="D464" i="10" s="1"/>
  <c r="D448" i="10" a="1"/>
  <c r="D448" i="10" s="1"/>
  <c r="D432" i="10" a="1"/>
  <c r="D432" i="10" s="1"/>
  <c r="D416" i="10" a="1"/>
  <c r="D416" i="10" s="1"/>
  <c r="D400" i="10" a="1"/>
  <c r="D400" i="10" s="1"/>
  <c r="D384" i="10" a="1"/>
  <c r="D384" i="10" s="1"/>
  <c r="D368" i="10" a="1"/>
  <c r="D368" i="10" s="1"/>
  <c r="D352" i="10" a="1"/>
  <c r="D352" i="10" s="1"/>
  <c r="D336" i="10" a="1"/>
  <c r="D336" i="10" s="1"/>
  <c r="D321" i="10" a="1"/>
  <c r="D321" i="10" s="1"/>
  <c r="D305" i="10" a="1"/>
  <c r="D305" i="10" s="1"/>
  <c r="G182" i="9"/>
  <c r="G166" i="9"/>
  <c r="G150" i="9"/>
  <c r="D560" i="10" a="1"/>
  <c r="D560" i="10" s="1"/>
  <c r="D552" i="10" a="1"/>
  <c r="D552" i="10" s="1"/>
  <c r="D544" i="10" a="1"/>
  <c r="D544" i="10" s="1"/>
  <c r="D536" i="10" a="1"/>
  <c r="D536" i="10" s="1"/>
  <c r="D528" i="10" a="1"/>
  <c r="D528" i="10" s="1"/>
  <c r="D520" i="10" a="1"/>
  <c r="D520" i="10" s="1"/>
  <c r="D512" i="10" a="1"/>
  <c r="D512" i="10" s="1"/>
  <c r="D504" i="10" a="1"/>
  <c r="D504" i="10" s="1"/>
  <c r="D492" i="10" a="1"/>
  <c r="D492" i="10" s="1"/>
  <c r="D476" i="10" a="1"/>
  <c r="D476" i="10" s="1"/>
  <c r="D460" i="10" a="1"/>
  <c r="D460" i="10" s="1"/>
  <c r="D444" i="10" a="1"/>
  <c r="D444" i="10" s="1"/>
  <c r="D428" i="10" a="1"/>
  <c r="D428" i="10" s="1"/>
  <c r="D412" i="10" a="1"/>
  <c r="D412" i="10" s="1"/>
  <c r="D396" i="10" a="1"/>
  <c r="D396" i="10" s="1"/>
  <c r="D380" i="10" a="1"/>
  <c r="D380" i="10" s="1"/>
  <c r="D364" i="10" a="1"/>
  <c r="D364" i="10" s="1"/>
  <c r="D348" i="10" a="1"/>
  <c r="D348" i="10" s="1"/>
  <c r="D317" i="10" a="1"/>
  <c r="D317" i="10" s="1"/>
  <c r="D301" i="10" a="1"/>
  <c r="D301" i="10" s="1"/>
  <c r="G162" i="9"/>
  <c r="G146" i="9"/>
  <c r="D557" i="10" a="1"/>
  <c r="D557" i="10" s="1"/>
  <c r="D549" i="10" a="1"/>
  <c r="D549" i="10" s="1"/>
  <c r="D541" i="10" a="1"/>
  <c r="D541" i="10" s="1"/>
  <c r="D533" i="10" a="1"/>
  <c r="D533" i="10" s="1"/>
  <c r="D525" i="10" a="1"/>
  <c r="D525" i="10" s="1"/>
  <c r="D517" i="10" a="1"/>
  <c r="D517" i="10" s="1"/>
  <c r="D509" i="10" a="1"/>
  <c r="D509" i="10" s="1"/>
  <c r="D501" i="10" a="1"/>
  <c r="D501" i="10" s="1"/>
  <c r="D488" i="10" a="1"/>
  <c r="D488" i="10" s="1"/>
  <c r="D472" i="10" a="1"/>
  <c r="D472" i="10" s="1"/>
  <c r="D456" i="10" a="1"/>
  <c r="D456" i="10" s="1"/>
  <c r="D440" i="10" a="1"/>
  <c r="D440" i="10" s="1"/>
  <c r="D424" i="10" a="1"/>
  <c r="D424" i="10" s="1"/>
  <c r="D408" i="10" a="1"/>
  <c r="D408" i="10" s="1"/>
  <c r="D392" i="10" a="1"/>
  <c r="D392" i="10" s="1"/>
  <c r="D376" i="10" a="1"/>
  <c r="D376" i="10" s="1"/>
  <c r="D360" i="10" a="1"/>
  <c r="D360" i="10" s="1"/>
  <c r="D344" i="10" a="1"/>
  <c r="D344" i="10" s="1"/>
  <c r="D329" i="10" a="1"/>
  <c r="D329" i="10" s="1"/>
  <c r="D313" i="10" a="1"/>
  <c r="D313" i="10" s="1"/>
  <c r="D297" i="10" a="1"/>
  <c r="D297" i="10" s="1"/>
  <c r="G174" i="9"/>
  <c r="G158" i="9"/>
  <c r="G22" i="10" a="1"/>
  <c r="G22" i="10" s="1"/>
  <c r="G2" i="10" a="1"/>
  <c r="G2" i="10" s="1"/>
  <c r="G8" i="10" a="1"/>
  <c r="G8" i="10" s="1"/>
  <c r="G14" i="10" a="1"/>
  <c r="G14" i="10" s="1"/>
  <c r="G21" i="10" a="1"/>
  <c r="G21" i="10" s="1"/>
  <c r="G26" i="10" a="1"/>
  <c r="G26" i="10" s="1"/>
  <c r="G30" i="10" a="1"/>
  <c r="G30" i="10" s="1"/>
  <c r="G34" i="10" a="1"/>
  <c r="G34" i="10" s="1"/>
  <c r="G38" i="10" a="1"/>
  <c r="G38" i="10" s="1"/>
  <c r="G42" i="10" a="1"/>
  <c r="G42" i="10" s="1"/>
  <c r="G46" i="10" a="1"/>
  <c r="G46" i="10" s="1"/>
  <c r="G50" i="10" a="1"/>
  <c r="G50" i="10" s="1"/>
  <c r="G54" i="10" a="1"/>
  <c r="G54" i="10" s="1"/>
  <c r="G58" i="10" a="1"/>
  <c r="G58" i="10" s="1"/>
  <c r="G62" i="10" a="1"/>
  <c r="G62" i="10" s="1"/>
  <c r="G69" i="10" a="1"/>
  <c r="G69" i="10" s="1"/>
  <c r="G73" i="10" a="1"/>
  <c r="G73" i="10" s="1"/>
  <c r="G77" i="10" a="1"/>
  <c r="G77" i="10" s="1"/>
  <c r="G81" i="10" a="1"/>
  <c r="G81" i="10" s="1"/>
  <c r="G85" i="10" a="1"/>
  <c r="G85" i="10" s="1"/>
  <c r="G89" i="10" a="1"/>
  <c r="G89" i="10" s="1"/>
  <c r="G93" i="10" a="1"/>
  <c r="G93" i="10" s="1"/>
  <c r="G97" i="10" a="1"/>
  <c r="G97" i="10" s="1"/>
  <c r="G100" i="10" a="1"/>
  <c r="G100" i="10" s="1"/>
  <c r="G104" i="10" a="1"/>
  <c r="G104" i="10" s="1"/>
  <c r="G108" i="10" a="1"/>
  <c r="G108" i="10" s="1"/>
  <c r="G112" i="10" a="1"/>
  <c r="G112" i="10" s="1"/>
  <c r="G116" i="10" a="1"/>
  <c r="G116" i="10" s="1"/>
  <c r="G120" i="10" a="1"/>
  <c r="G120" i="10" s="1"/>
  <c r="G124" i="10" a="1"/>
  <c r="G124" i="10" s="1"/>
  <c r="G128" i="10" a="1"/>
  <c r="G128" i="10" s="1"/>
  <c r="G132" i="10" a="1"/>
  <c r="G132" i="10" s="1"/>
  <c r="G136" i="10" a="1"/>
  <c r="G136" i="10" s="1"/>
  <c r="G140" i="10" a="1"/>
  <c r="G140" i="10" s="1"/>
  <c r="G144" i="10" a="1"/>
  <c r="G144" i="10" s="1"/>
  <c r="G148" i="10" a="1"/>
  <c r="G148" i="10" s="1"/>
  <c r="G151" i="10" a="1"/>
  <c r="G151" i="10" s="1"/>
  <c r="G155" i="10" a="1"/>
  <c r="G155" i="10" s="1"/>
  <c r="G159" i="10" a="1"/>
  <c r="G159" i="10" s="1"/>
  <c r="G163" i="10" a="1"/>
  <c r="G163" i="10" s="1"/>
  <c r="G167" i="10" a="1"/>
  <c r="G167" i="10" s="1"/>
  <c r="G171" i="10" a="1"/>
  <c r="G171" i="10" s="1"/>
  <c r="G175" i="10" a="1"/>
  <c r="G175" i="10" s="1"/>
  <c r="G178" i="10" a="1"/>
  <c r="G178" i="10" s="1"/>
  <c r="G182" i="10" a="1"/>
  <c r="G182" i="10" s="1"/>
  <c r="G186" i="10" a="1"/>
  <c r="G186" i="10" s="1"/>
  <c r="G190" i="10" a="1"/>
  <c r="G190" i="10" s="1"/>
  <c r="G194" i="10" a="1"/>
  <c r="G194" i="10" s="1"/>
  <c r="G198" i="10" a="1"/>
  <c r="G198" i="10" s="1"/>
  <c r="G202" i="10" a="1"/>
  <c r="G202" i="10" s="1"/>
  <c r="G206" i="10" a="1"/>
  <c r="G206" i="10" s="1"/>
  <c r="G209" i="10" a="1"/>
  <c r="G209" i="10" s="1"/>
  <c r="G213" i="10" a="1"/>
  <c r="G213" i="10" s="1"/>
  <c r="G217" i="10" a="1"/>
  <c r="G217" i="10" s="1"/>
  <c r="G221" i="10" a="1"/>
  <c r="G221" i="10" s="1"/>
  <c r="G225" i="10" a="1"/>
  <c r="G225" i="10" s="1"/>
  <c r="G229" i="10" a="1"/>
  <c r="G229" i="10" s="1"/>
  <c r="G233" i="10" a="1"/>
  <c r="G233" i="10" s="1"/>
  <c r="G237" i="10" a="1"/>
  <c r="G237" i="10" s="1"/>
  <c r="G241" i="10" a="1"/>
  <c r="G241" i="10" s="1"/>
  <c r="G245" i="10" a="1"/>
  <c r="G245" i="10" s="1"/>
  <c r="G249" i="10" a="1"/>
  <c r="G249" i="10" s="1"/>
  <c r="G253" i="10" a="1"/>
  <c r="G253" i="10" s="1"/>
  <c r="G257" i="10" a="1"/>
  <c r="G257" i="10" s="1"/>
  <c r="G261" i="10" a="1"/>
  <c r="G261" i="10" s="1"/>
  <c r="G264" i="10" a="1"/>
  <c r="G264" i="10" s="1"/>
  <c r="G268" i="10" a="1"/>
  <c r="G268" i="10" s="1"/>
  <c r="G272" i="10" a="1"/>
  <c r="G272" i="10" s="1"/>
  <c r="G276" i="10" a="1"/>
  <c r="G276" i="10" s="1"/>
  <c r="G280" i="10" a="1"/>
  <c r="G280" i="10" s="1"/>
  <c r="G284" i="10" a="1"/>
  <c r="G284" i="10" s="1"/>
  <c r="G288" i="10" a="1"/>
  <c r="G288" i="10" s="1"/>
  <c r="G292" i="10" a="1"/>
  <c r="G292" i="10" s="1"/>
  <c r="G296" i="10" a="1"/>
  <c r="G296" i="10" s="1"/>
  <c r="G300" i="10" a="1"/>
  <c r="G300" i="10" s="1"/>
  <c r="G304" i="10" a="1"/>
  <c r="G304" i="10" s="1"/>
  <c r="G308" i="10" a="1"/>
  <c r="G308" i="10" s="1"/>
  <c r="G311" i="10" a="1"/>
  <c r="G311" i="10" s="1"/>
  <c r="G315" i="10" a="1"/>
  <c r="G315" i="10" s="1"/>
  <c r="G319" i="10" a="1"/>
  <c r="G319" i="10" s="1"/>
  <c r="G323" i="10" a="1"/>
  <c r="G323" i="10" s="1"/>
  <c r="G330" i="10" a="1"/>
  <c r="G330" i="10" s="1"/>
  <c r="G334" i="10" a="1"/>
  <c r="G334" i="10" s="1"/>
  <c r="G18" i="10" a="1"/>
  <c r="G18" i="10" s="1"/>
  <c r="G3" i="10" a="1"/>
  <c r="G3" i="10" s="1"/>
  <c r="G10" i="10" a="1"/>
  <c r="G10" i="10" s="1"/>
  <c r="G15" i="10" a="1"/>
  <c r="G15" i="10" s="1"/>
  <c r="G23" i="10" a="1"/>
  <c r="G23" i="10" s="1"/>
  <c r="G27" i="10" a="1"/>
  <c r="G27" i="10" s="1"/>
  <c r="G31" i="10" a="1"/>
  <c r="G31" i="10" s="1"/>
  <c r="G35" i="10" a="1"/>
  <c r="G35" i="10" s="1"/>
  <c r="G39" i="10" a="1"/>
  <c r="G39" i="10" s="1"/>
  <c r="G43" i="10" a="1"/>
  <c r="G43" i="10" s="1"/>
  <c r="G47" i="10" a="1"/>
  <c r="G47" i="10" s="1"/>
  <c r="F84" i="9" s="1"/>
  <c r="G51" i="10" a="1"/>
  <c r="G51" i="10" s="1"/>
  <c r="G55" i="10" a="1"/>
  <c r="G55" i="10" s="1"/>
  <c r="G12" i="10" a="1"/>
  <c r="G12" i="10" s="1"/>
  <c r="G11" i="10" a="1"/>
  <c r="G11" i="10" s="1"/>
  <c r="G24" i="10" a="1"/>
  <c r="G24" i="10" s="1"/>
  <c r="G32" i="10" a="1"/>
  <c r="G32" i="10" s="1"/>
  <c r="G40" i="10" a="1"/>
  <c r="G40" i="10" s="1"/>
  <c r="G48" i="10" a="1"/>
  <c r="G48" i="10" s="1"/>
  <c r="F85" i="9" s="1"/>
  <c r="G56" i="10" a="1"/>
  <c r="G56" i="10" s="1"/>
  <c r="G61" i="10" a="1"/>
  <c r="G61" i="10" s="1"/>
  <c r="G66" i="10" a="1"/>
  <c r="G66" i="10" s="1"/>
  <c r="G71" i="10" a="1"/>
  <c r="G71" i="10" s="1"/>
  <c r="G76" i="10" a="1"/>
  <c r="G76" i="10" s="1"/>
  <c r="G82" i="10" a="1"/>
  <c r="G82" i="10" s="1"/>
  <c r="G87" i="10" a="1"/>
  <c r="G87" i="10" s="1"/>
  <c r="G92" i="10" a="1"/>
  <c r="G92" i="10" s="1"/>
  <c r="G102" i="10" a="1"/>
  <c r="G102" i="10" s="1"/>
  <c r="G107" i="10" a="1"/>
  <c r="G107" i="10" s="1"/>
  <c r="G113" i="10" a="1"/>
  <c r="G113" i="10" s="1"/>
  <c r="G118" i="10" a="1"/>
  <c r="G118" i="10" s="1"/>
  <c r="G123" i="10" a="1"/>
  <c r="G123" i="10" s="1"/>
  <c r="G129" i="10" a="1"/>
  <c r="G129" i="10" s="1"/>
  <c r="G134" i="10" a="1"/>
  <c r="G134" i="10" s="1"/>
  <c r="G139" i="10" a="1"/>
  <c r="G139" i="10" s="1"/>
  <c r="G145" i="10" a="1"/>
  <c r="G145" i="10" s="1"/>
  <c r="G154" i="10" a="1"/>
  <c r="G154" i="10" s="1"/>
  <c r="G160" i="10" a="1"/>
  <c r="G160" i="10" s="1"/>
  <c r="G165" i="10" a="1"/>
  <c r="G165" i="10" s="1"/>
  <c r="G170" i="10" a="1"/>
  <c r="G170" i="10" s="1"/>
  <c r="G180" i="10" a="1"/>
  <c r="G180" i="10" s="1"/>
  <c r="G185" i="10" a="1"/>
  <c r="G185" i="10" s="1"/>
  <c r="G191" i="10" a="1"/>
  <c r="G191" i="10" s="1"/>
  <c r="G196" i="10" a="1"/>
  <c r="G196" i="10" s="1"/>
  <c r="G201" i="10" a="1"/>
  <c r="G201" i="10" s="1"/>
  <c r="G207" i="10" a="1"/>
  <c r="G207" i="10" s="1"/>
  <c r="G211" i="10" a="1"/>
  <c r="G211" i="10" s="1"/>
  <c r="G216" i="10" a="1"/>
  <c r="G216" i="10" s="1"/>
  <c r="G222" i="10" a="1"/>
  <c r="G222" i="10" s="1"/>
  <c r="G227" i="10" a="1"/>
  <c r="G227" i="10" s="1"/>
  <c r="G232" i="10" a="1"/>
  <c r="G232" i="10" s="1"/>
  <c r="G238" i="10" a="1"/>
  <c r="G238" i="10" s="1"/>
  <c r="G243" i="10" a="1"/>
  <c r="G243" i="10" s="1"/>
  <c r="G248" i="10" a="1"/>
  <c r="G248" i="10" s="1"/>
  <c r="G254" i="10" a="1"/>
  <c r="G254" i="10" s="1"/>
  <c r="G259" i="10" a="1"/>
  <c r="G259" i="10" s="1"/>
  <c r="G269" i="10" a="1"/>
  <c r="G269" i="10" s="1"/>
  <c r="G274" i="10" a="1"/>
  <c r="G274" i="10" s="1"/>
  <c r="G279" i="10" a="1"/>
  <c r="G279" i="10" s="1"/>
  <c r="G285" i="10" a="1"/>
  <c r="G285" i="10" s="1"/>
  <c r="G290" i="10" a="1"/>
  <c r="G290" i="10" s="1"/>
  <c r="G295" i="10" a="1"/>
  <c r="G295" i="10" s="1"/>
  <c r="G301" i="10" a="1"/>
  <c r="G301" i="10" s="1"/>
  <c r="G306" i="10" a="1"/>
  <c r="G306" i="10" s="1"/>
  <c r="G316" i="10" a="1"/>
  <c r="G316" i="10" s="1"/>
  <c r="G321" i="10" a="1"/>
  <c r="G321" i="10" s="1"/>
  <c r="G326" i="10" a="1"/>
  <c r="G326" i="10" s="1"/>
  <c r="G331" i="10" a="1"/>
  <c r="G331" i="10" s="1"/>
  <c r="G336" i="10" a="1"/>
  <c r="G336" i="10" s="1"/>
  <c r="G340" i="10" a="1"/>
  <c r="G340" i="10" s="1"/>
  <c r="G343" i="10" a="1"/>
  <c r="G343" i="10" s="1"/>
  <c r="G347" i="10" a="1"/>
  <c r="G347" i="10" s="1"/>
  <c r="G351" i="10" a="1"/>
  <c r="G351" i="10" s="1"/>
  <c r="G355" i="10" a="1"/>
  <c r="G355" i="10" s="1"/>
  <c r="G362" i="10" a="1"/>
  <c r="G362" i="10" s="1"/>
  <c r="G366" i="10" a="1"/>
  <c r="G366" i="10" s="1"/>
  <c r="G370" i="10" a="1"/>
  <c r="G370" i="10" s="1"/>
  <c r="G374" i="10" a="1"/>
  <c r="G374" i="10" s="1"/>
  <c r="G377" i="10" a="1"/>
  <c r="G377" i="10" s="1"/>
  <c r="G381" i="10" a="1"/>
  <c r="G381" i="10" s="1"/>
  <c r="G385" i="10" a="1"/>
  <c r="G385" i="10" s="1"/>
  <c r="G389" i="10" a="1"/>
  <c r="G389" i="10" s="1"/>
  <c r="G392" i="10" a="1"/>
  <c r="G392" i="10" s="1"/>
  <c r="G396" i="10" a="1"/>
  <c r="G396" i="10" s="1"/>
  <c r="G400" i="10" a="1"/>
  <c r="G400" i="10" s="1"/>
  <c r="G404" i="10" a="1"/>
  <c r="G404" i="10" s="1"/>
  <c r="G407" i="10" a="1"/>
  <c r="G407" i="10" s="1"/>
  <c r="G410" i="10" a="1"/>
  <c r="G410" i="10" s="1"/>
  <c r="G414" i="10" a="1"/>
  <c r="G414" i="10" s="1"/>
  <c r="G418" i="10" a="1"/>
  <c r="G418" i="10" s="1"/>
  <c r="G422" i="10" a="1"/>
  <c r="G422" i="10" s="1"/>
  <c r="G428" i="10" a="1"/>
  <c r="G428" i="10" s="1"/>
  <c r="G432" i="10" a="1"/>
  <c r="G432" i="10" s="1"/>
  <c r="G436" i="10" a="1"/>
  <c r="G436" i="10" s="1"/>
  <c r="G439" i="10" a="1"/>
  <c r="G439" i="10" s="1"/>
  <c r="G442" i="10" a="1"/>
  <c r="G442" i="10" s="1"/>
  <c r="G5" i="10" a="1"/>
  <c r="G5" i="10" s="1"/>
  <c r="G13" i="10" a="1"/>
  <c r="G13" i="10" s="1"/>
  <c r="G25" i="10" a="1"/>
  <c r="G25" i="10" s="1"/>
  <c r="G33" i="10" a="1"/>
  <c r="G33" i="10" s="1"/>
  <c r="G41" i="10" a="1"/>
  <c r="G41" i="10" s="1"/>
  <c r="G49" i="10" a="1"/>
  <c r="G49" i="10" s="1"/>
  <c r="G57" i="10" a="1"/>
  <c r="G57" i="10" s="1"/>
  <c r="G63" i="10" a="1"/>
  <c r="G63" i="10" s="1"/>
  <c r="G67" i="10" a="1"/>
  <c r="G67" i="10" s="1"/>
  <c r="G72" i="10" a="1"/>
  <c r="G72" i="10" s="1"/>
  <c r="G78" i="10" a="1"/>
  <c r="G78" i="10" s="1"/>
  <c r="G83" i="10" a="1"/>
  <c r="G83" i="10" s="1"/>
  <c r="G88" i="10" a="1"/>
  <c r="G88" i="10" s="1"/>
  <c r="G94" i="10" a="1"/>
  <c r="G94" i="10" s="1"/>
  <c r="G98" i="10" a="1"/>
  <c r="G98" i="10" s="1"/>
  <c r="G103" i="10" a="1"/>
  <c r="G103" i="10" s="1"/>
  <c r="G109" i="10" a="1"/>
  <c r="G109" i="10" s="1"/>
  <c r="G114" i="10" a="1"/>
  <c r="G114" i="10" s="1"/>
  <c r="G119" i="10" a="1"/>
  <c r="G119" i="10" s="1"/>
  <c r="G125" i="10" a="1"/>
  <c r="G125" i="10" s="1"/>
  <c r="G130" i="10" a="1"/>
  <c r="G130" i="10" s="1"/>
  <c r="G135" i="10" a="1"/>
  <c r="G135" i="10" s="1"/>
  <c r="G141" i="10" a="1"/>
  <c r="G141" i="10" s="1"/>
  <c r="G146" i="10" a="1"/>
  <c r="G146" i="10" s="1"/>
  <c r="G150" i="10" a="1"/>
  <c r="G150" i="10" s="1"/>
  <c r="G156" i="10" a="1"/>
  <c r="G156" i="10" s="1"/>
  <c r="G161" i="10" a="1"/>
  <c r="G161" i="10" s="1"/>
  <c r="G166" i="10" a="1"/>
  <c r="G166" i="10" s="1"/>
  <c r="G172" i="10" a="1"/>
  <c r="G172" i="10" s="1"/>
  <c r="G176" i="10" a="1"/>
  <c r="G176" i="10" s="1"/>
  <c r="G181" i="10" a="1"/>
  <c r="G181" i="10" s="1"/>
  <c r="G187" i="10" a="1"/>
  <c r="G187" i="10" s="1"/>
  <c r="G192" i="10" a="1"/>
  <c r="G192" i="10" s="1"/>
  <c r="G197" i="10" a="1"/>
  <c r="G197" i="10" s="1"/>
  <c r="G203" i="10" a="1"/>
  <c r="G203" i="10" s="1"/>
  <c r="G212" i="10" a="1"/>
  <c r="G212" i="10" s="1"/>
  <c r="G218" i="10" a="1"/>
  <c r="G218" i="10" s="1"/>
  <c r="G223" i="10" a="1"/>
  <c r="G223" i="10" s="1"/>
  <c r="G228" i="10" a="1"/>
  <c r="G228" i="10" s="1"/>
  <c r="G234" i="10" a="1"/>
  <c r="G234" i="10" s="1"/>
  <c r="G239" i="10" a="1"/>
  <c r="G239" i="10" s="1"/>
  <c r="G244" i="10" a="1"/>
  <c r="G244" i="10" s="1"/>
  <c r="G250" i="10" a="1"/>
  <c r="G250" i="10" s="1"/>
  <c r="G255" i="10" a="1"/>
  <c r="G255" i="10" s="1"/>
  <c r="G260" i="10" a="1"/>
  <c r="G260" i="10" s="1"/>
  <c r="G265" i="10" a="1"/>
  <c r="G265" i="10" s="1"/>
  <c r="G270" i="10" a="1"/>
  <c r="G270" i="10" s="1"/>
  <c r="G275" i="10" a="1"/>
  <c r="G275" i="10" s="1"/>
  <c r="G281" i="10" a="1"/>
  <c r="G281" i="10" s="1"/>
  <c r="G286" i="10" a="1"/>
  <c r="G286" i="10" s="1"/>
  <c r="G291" i="10" a="1"/>
  <c r="G291" i="10" s="1"/>
  <c r="G297" i="10" a="1"/>
  <c r="G297" i="10" s="1"/>
  <c r="G302" i="10" a="1"/>
  <c r="G302" i="10" s="1"/>
  <c r="G307" i="10" a="1"/>
  <c r="G307" i="10" s="1"/>
  <c r="G312" i="10" a="1"/>
  <c r="G312" i="10" s="1"/>
  <c r="G317" i="10" a="1"/>
  <c r="G317" i="10" s="1"/>
  <c r="G322" i="10" a="1"/>
  <c r="G322" i="10" s="1"/>
  <c r="G327" i="10" a="1"/>
  <c r="G327" i="10" s="1"/>
  <c r="G332" i="10" a="1"/>
  <c r="G332" i="10" s="1"/>
  <c r="G337" i="10" a="1"/>
  <c r="G337" i="10" s="1"/>
  <c r="G341" i="10" a="1"/>
  <c r="G341" i="10" s="1"/>
  <c r="G344" i="10" a="1"/>
  <c r="G344" i="10" s="1"/>
  <c r="G348" i="10" a="1"/>
  <c r="G348" i="10" s="1"/>
  <c r="G352" i="10" a="1"/>
  <c r="G352" i="10" s="1"/>
  <c r="G356" i="10" a="1"/>
  <c r="G356" i="10" s="1"/>
  <c r="G359" i="10" a="1"/>
  <c r="G359" i="10" s="1"/>
  <c r="G363" i="10" a="1"/>
  <c r="G363" i="10" s="1"/>
  <c r="G367" i="10" a="1"/>
  <c r="G367" i="10" s="1"/>
  <c r="G371" i="10" a="1"/>
  <c r="G371" i="10" s="1"/>
  <c r="G378" i="10" a="1"/>
  <c r="G378" i="10" s="1"/>
  <c r="G382" i="10" a="1"/>
  <c r="G382" i="10" s="1"/>
  <c r="G386" i="10" a="1"/>
  <c r="G386" i="10" s="1"/>
  <c r="G390" i="10" a="1"/>
  <c r="G390" i="10" s="1"/>
  <c r="G393" i="10" a="1"/>
  <c r="G393" i="10" s="1"/>
  <c r="G397" i="10" a="1"/>
  <c r="G397" i="10" s="1"/>
  <c r="G401" i="10" a="1"/>
  <c r="G401" i="10" s="1"/>
  <c r="G405" i="10" a="1"/>
  <c r="G405" i="10" s="1"/>
  <c r="G408" i="10" a="1"/>
  <c r="G408" i="10" s="1"/>
  <c r="G411" i="10" a="1"/>
  <c r="G411" i="10" s="1"/>
  <c r="G415" i="10" a="1"/>
  <c r="G415" i="10" s="1"/>
  <c r="G419" i="10" a="1"/>
  <c r="G419" i="10" s="1"/>
  <c r="G425" i="10" a="1"/>
  <c r="G425" i="10" s="1"/>
  <c r="G4" i="10" a="1"/>
  <c r="G4" i="10" s="1"/>
  <c r="G17" i="10" a="1"/>
  <c r="G17" i="10" s="1"/>
  <c r="G28" i="10" a="1"/>
  <c r="G28" i="10" s="1"/>
  <c r="G36" i="10" a="1"/>
  <c r="G36" i="10" s="1"/>
  <c r="G44" i="10" a="1"/>
  <c r="G44" i="10" s="1"/>
  <c r="G52" i="10" a="1"/>
  <c r="G52" i="10" s="1"/>
  <c r="G59" i="10" a="1"/>
  <c r="G59" i="10" s="1"/>
  <c r="G64" i="10" a="1"/>
  <c r="G64" i="10" s="1"/>
  <c r="G68" i="10" a="1"/>
  <c r="G68" i="10" s="1"/>
  <c r="G74" i="10" a="1"/>
  <c r="G74" i="10" s="1"/>
  <c r="G79" i="10" a="1"/>
  <c r="G79" i="10" s="1"/>
  <c r="G84" i="10" a="1"/>
  <c r="G84" i="10" s="1"/>
  <c r="G90" i="10" a="1"/>
  <c r="G90" i="10" s="1"/>
  <c r="G95" i="10" a="1"/>
  <c r="G95" i="10" s="1"/>
  <c r="G99" i="10" a="1"/>
  <c r="G99" i="10" s="1"/>
  <c r="G105" i="10" a="1"/>
  <c r="G105" i="10" s="1"/>
  <c r="G110" i="10" a="1"/>
  <c r="G110" i="10" s="1"/>
  <c r="G115" i="10" a="1"/>
  <c r="G115" i="10" s="1"/>
  <c r="G121" i="10" a="1"/>
  <c r="G121" i="10" s="1"/>
  <c r="G126" i="10" a="1"/>
  <c r="G126" i="10" s="1"/>
  <c r="G131" i="10" a="1"/>
  <c r="G131" i="10" s="1"/>
  <c r="G137" i="10" a="1"/>
  <c r="G137" i="10" s="1"/>
  <c r="G142" i="10" a="1"/>
  <c r="G142" i="10" s="1"/>
  <c r="G147" i="10" a="1"/>
  <c r="G147" i="10" s="1"/>
  <c r="G152" i="10" a="1"/>
  <c r="G152" i="10" s="1"/>
  <c r="G157" i="10" a="1"/>
  <c r="G157" i="10" s="1"/>
  <c r="G162" i="10" a="1"/>
  <c r="G162" i="10" s="1"/>
  <c r="G168" i="10" a="1"/>
  <c r="G168" i="10" s="1"/>
  <c r="G173" i="10" a="1"/>
  <c r="G173" i="10" s="1"/>
  <c r="G177" i="10" a="1"/>
  <c r="G177" i="10" s="1"/>
  <c r="G183" i="10" a="1"/>
  <c r="G183" i="10" s="1"/>
  <c r="G188" i="10" a="1"/>
  <c r="G188" i="10" s="1"/>
  <c r="G193" i="10" a="1"/>
  <c r="G193" i="10" s="1"/>
  <c r="G199" i="10" a="1"/>
  <c r="G199" i="10" s="1"/>
  <c r="G204" i="10" a="1"/>
  <c r="G204" i="10" s="1"/>
  <c r="G208" i="10" a="1"/>
  <c r="G208" i="10" s="1"/>
  <c r="G214" i="10" a="1"/>
  <c r="G214" i="10" s="1"/>
  <c r="G219" i="10" a="1"/>
  <c r="G219" i="10" s="1"/>
  <c r="G224" i="10" a="1"/>
  <c r="G224" i="10" s="1"/>
  <c r="G230" i="10" a="1"/>
  <c r="G230" i="10" s="1"/>
  <c r="G235" i="10" a="1"/>
  <c r="G235" i="10" s="1"/>
  <c r="G240" i="10" a="1"/>
  <c r="G240" i="10" s="1"/>
  <c r="G246" i="10" a="1"/>
  <c r="G246" i="10" s="1"/>
  <c r="G251" i="10" a="1"/>
  <c r="G251" i="10" s="1"/>
  <c r="G256" i="10" a="1"/>
  <c r="G256" i="10" s="1"/>
  <c r="G262" i="10" a="1"/>
  <c r="G262" i="10" s="1"/>
  <c r="G266" i="10" a="1"/>
  <c r="G266" i="10" s="1"/>
  <c r="G271" i="10" a="1"/>
  <c r="G271" i="10" s="1"/>
  <c r="G277" i="10" a="1"/>
  <c r="G277" i="10" s="1"/>
  <c r="G282" i="10" a="1"/>
  <c r="G282" i="10" s="1"/>
  <c r="G287" i="10" a="1"/>
  <c r="G287" i="10" s="1"/>
  <c r="G293" i="10" a="1"/>
  <c r="G293" i="10" s="1"/>
  <c r="G298" i="10" a="1"/>
  <c r="G298" i="10" s="1"/>
  <c r="G303" i="10" a="1"/>
  <c r="G303" i="10" s="1"/>
  <c r="G309" i="10" a="1"/>
  <c r="G309" i="10" s="1"/>
  <c r="G313" i="10" a="1"/>
  <c r="G313" i="10" s="1"/>
  <c r="G318" i="10" a="1"/>
  <c r="G318" i="10" s="1"/>
  <c r="G324" i="10" a="1"/>
  <c r="G324" i="10" s="1"/>
  <c r="G328" i="10" a="1"/>
  <c r="G328" i="10" s="1"/>
  <c r="G333" i="10" a="1"/>
  <c r="G333" i="10" s="1"/>
  <c r="G338" i="10" a="1"/>
  <c r="G338" i="10" s="1"/>
  <c r="G342" i="10" a="1"/>
  <c r="G342" i="10" s="1"/>
  <c r="G345" i="10" a="1"/>
  <c r="G345" i="10" s="1"/>
  <c r="G349" i="10" a="1"/>
  <c r="G349" i="10" s="1"/>
  <c r="G353" i="10" a="1"/>
  <c r="G353" i="10" s="1"/>
  <c r="G6" i="10" a="1"/>
  <c r="G6" i="10" s="1"/>
  <c r="G19" i="10" a="1"/>
  <c r="G19" i="10" s="1"/>
  <c r="G29" i="10" a="1"/>
  <c r="G29" i="10" s="1"/>
  <c r="G37" i="10" a="1"/>
  <c r="G37" i="10" s="1"/>
  <c r="G45" i="10" a="1"/>
  <c r="G45" i="10" s="1"/>
  <c r="G53" i="10" a="1"/>
  <c r="G53" i="10" s="1"/>
  <c r="G60" i="10" a="1"/>
  <c r="G60" i="10" s="1"/>
  <c r="G65" i="10" a="1"/>
  <c r="G65" i="10" s="1"/>
  <c r="G70" i="10" a="1"/>
  <c r="G70" i="10" s="1"/>
  <c r="G75" i="10" a="1"/>
  <c r="G75" i="10" s="1"/>
  <c r="G80" i="10" a="1"/>
  <c r="G80" i="10" s="1"/>
  <c r="G86" i="10" a="1"/>
  <c r="G86" i="10" s="1"/>
  <c r="G91" i="10" a="1"/>
  <c r="G91" i="10" s="1"/>
  <c r="G96" i="10" a="1"/>
  <c r="G96" i="10" s="1"/>
  <c r="G101" i="10" a="1"/>
  <c r="G101" i="10" s="1"/>
  <c r="G106" i="10" a="1"/>
  <c r="G106" i="10" s="1"/>
  <c r="G111" i="10" a="1"/>
  <c r="G111" i="10" s="1"/>
  <c r="G117" i="10" a="1"/>
  <c r="G117" i="10" s="1"/>
  <c r="G122" i="10" a="1"/>
  <c r="G122" i="10" s="1"/>
  <c r="G127" i="10" a="1"/>
  <c r="G127" i="10" s="1"/>
  <c r="G133" i="10" a="1"/>
  <c r="G133" i="10" s="1"/>
  <c r="G138" i="10" a="1"/>
  <c r="G138" i="10" s="1"/>
  <c r="G143" i="10" a="1"/>
  <c r="G143" i="10" s="1"/>
  <c r="G149" i="10" a="1"/>
  <c r="G149" i="10" s="1"/>
  <c r="G153" i="10" a="1"/>
  <c r="G153" i="10" s="1"/>
  <c r="G158" i="10" a="1"/>
  <c r="G158" i="10" s="1"/>
  <c r="G164" i="10" a="1"/>
  <c r="G164" i="10" s="1"/>
  <c r="G169" i="10" a="1"/>
  <c r="G169" i="10" s="1"/>
  <c r="G174" i="10" a="1"/>
  <c r="G174" i="10" s="1"/>
  <c r="G179" i="10" a="1"/>
  <c r="G179" i="10" s="1"/>
  <c r="G184" i="10" a="1"/>
  <c r="G184" i="10" s="1"/>
  <c r="G189" i="10" a="1"/>
  <c r="G189" i="10" s="1"/>
  <c r="G195" i="10" a="1"/>
  <c r="G195" i="10" s="1"/>
  <c r="G200" i="10" a="1"/>
  <c r="G200" i="10" s="1"/>
  <c r="G205" i="10" a="1"/>
  <c r="G205" i="10" s="1"/>
  <c r="G210" i="10" a="1"/>
  <c r="G210" i="10" s="1"/>
  <c r="G215" i="10" a="1"/>
  <c r="G215" i="10" s="1"/>
  <c r="G220" i="10" a="1"/>
  <c r="G220" i="10" s="1"/>
  <c r="G226" i="10" a="1"/>
  <c r="G226" i="10" s="1"/>
  <c r="G231" i="10" a="1"/>
  <c r="G231" i="10" s="1"/>
  <c r="G236" i="10" a="1"/>
  <c r="G236" i="10" s="1"/>
  <c r="G242" i="10" a="1"/>
  <c r="G242" i="10" s="1"/>
  <c r="G247" i="10" a="1"/>
  <c r="G247" i="10" s="1"/>
  <c r="G252" i="10" a="1"/>
  <c r="G252" i="10" s="1"/>
  <c r="G258" i="10" a="1"/>
  <c r="G258" i="10" s="1"/>
  <c r="G263" i="10" a="1"/>
  <c r="G263" i="10" s="1"/>
  <c r="G267" i="10" a="1"/>
  <c r="G267" i="10" s="1"/>
  <c r="G273" i="10" a="1"/>
  <c r="G273" i="10" s="1"/>
  <c r="G278" i="10" a="1"/>
  <c r="G278" i="10" s="1"/>
  <c r="G283" i="10" a="1"/>
  <c r="G283" i="10" s="1"/>
  <c r="G289" i="10" a="1"/>
  <c r="G289" i="10" s="1"/>
  <c r="G294" i="10" a="1"/>
  <c r="G294" i="10" s="1"/>
  <c r="G299" i="10" a="1"/>
  <c r="G299" i="10" s="1"/>
  <c r="G305" i="10" a="1"/>
  <c r="G305" i="10" s="1"/>
  <c r="G310" i="10" a="1"/>
  <c r="G310" i="10" s="1"/>
  <c r="G314" i="10" a="1"/>
  <c r="G314" i="10" s="1"/>
  <c r="G320" i="10" a="1"/>
  <c r="G320" i="10" s="1"/>
  <c r="G325" i="10" a="1"/>
  <c r="G325" i="10" s="1"/>
  <c r="G329" i="10" a="1"/>
  <c r="G329" i="10" s="1"/>
  <c r="G335" i="10" a="1"/>
  <c r="G335" i="10" s="1"/>
  <c r="G339" i="10" a="1"/>
  <c r="G339" i="10" s="1"/>
  <c r="G354" i="10" a="1"/>
  <c r="G354" i="10" s="1"/>
  <c r="G361" i="10" a="1"/>
  <c r="G361" i="10" s="1"/>
  <c r="G369" i="10" a="1"/>
  <c r="G369" i="10" s="1"/>
  <c r="G376" i="10" a="1"/>
  <c r="G376" i="10" s="1"/>
  <c r="G384" i="10" a="1"/>
  <c r="G384" i="10" s="1"/>
  <c r="G391" i="10" a="1"/>
  <c r="G391" i="10" s="1"/>
  <c r="G399" i="10" a="1"/>
  <c r="G399" i="10" s="1"/>
  <c r="G413" i="10" a="1"/>
  <c r="G413" i="10" s="1"/>
  <c r="G421" i="10" a="1"/>
  <c r="G421" i="10" s="1"/>
  <c r="G427" i="10" a="1"/>
  <c r="G427" i="10" s="1"/>
  <c r="G433" i="10" a="1"/>
  <c r="G433" i="10" s="1"/>
  <c r="G438" i="10" a="1"/>
  <c r="G438" i="10" s="1"/>
  <c r="G441" i="10" a="1"/>
  <c r="G441" i="10" s="1"/>
  <c r="G446" i="10" a="1"/>
  <c r="G446" i="10" s="1"/>
  <c r="G450" i="10" a="1"/>
  <c r="G450" i="10" s="1"/>
  <c r="G454" i="10" a="1"/>
  <c r="G454" i="10" s="1"/>
  <c r="G460" i="10" a="1"/>
  <c r="G460" i="10" s="1"/>
  <c r="G464" i="10" a="1"/>
  <c r="G464" i="10" s="1"/>
  <c r="G468" i="10" a="1"/>
  <c r="G468" i="10" s="1"/>
  <c r="G471" i="10" a="1"/>
  <c r="G471" i="10" s="1"/>
  <c r="G475" i="10" a="1"/>
  <c r="G475" i="10" s="1"/>
  <c r="G479" i="10" a="1"/>
  <c r="G479" i="10" s="1"/>
  <c r="G483" i="10" a="1"/>
  <c r="G483" i="10" s="1"/>
  <c r="G487" i="10" a="1"/>
  <c r="G487" i="10" s="1"/>
  <c r="G490" i="10" a="1"/>
  <c r="G490" i="10" s="1"/>
  <c r="G493" i="10" a="1"/>
  <c r="G493" i="10" s="1"/>
  <c r="G496" i="10" a="1"/>
  <c r="G496" i="10" s="1"/>
  <c r="G499" i="10" a="1"/>
  <c r="G499" i="10" s="1"/>
  <c r="G503" i="10" a="1"/>
  <c r="G503" i="10" s="1"/>
  <c r="G507" i="10" a="1"/>
  <c r="G507" i="10" s="1"/>
  <c r="G511" i="10" a="1"/>
  <c r="G511" i="10" s="1"/>
  <c r="G518" i="10" a="1"/>
  <c r="G518" i="10" s="1"/>
  <c r="G522" i="10" a="1"/>
  <c r="G522" i="10" s="1"/>
  <c r="G526" i="10" a="1"/>
  <c r="G526" i="10" s="1"/>
  <c r="G530" i="10" a="1"/>
  <c r="G530" i="10" s="1"/>
  <c r="G534" i="10" a="1"/>
  <c r="G534" i="10" s="1"/>
  <c r="G538" i="10" a="1"/>
  <c r="G538" i="10" s="1"/>
  <c r="G541" i="10" a="1"/>
  <c r="G541" i="10" s="1"/>
  <c r="G544" i="10" a="1"/>
  <c r="G544" i="10" s="1"/>
  <c r="G548" i="10" a="1"/>
  <c r="G548" i="10" s="1"/>
  <c r="G552" i="10" a="1"/>
  <c r="G552" i="10" s="1"/>
  <c r="G556" i="10" a="1"/>
  <c r="G556" i="10" s="1"/>
  <c r="G560" i="10" a="1"/>
  <c r="G560" i="10" s="1"/>
  <c r="G564" i="10" a="1"/>
  <c r="G564" i="10" s="1"/>
  <c r="A39" i="9"/>
  <c r="A43" i="9"/>
  <c r="A47" i="9"/>
  <c r="A54" i="9"/>
  <c r="A58" i="9"/>
  <c r="A62" i="9"/>
  <c r="A66" i="9"/>
  <c r="A70" i="9"/>
  <c r="A74" i="9"/>
  <c r="A82" i="9"/>
  <c r="A86" i="9"/>
  <c r="A90" i="9"/>
  <c r="A94" i="9"/>
  <c r="A98" i="9"/>
  <c r="A102" i="9"/>
  <c r="A109" i="9"/>
  <c r="A113" i="9"/>
  <c r="A117" i="9"/>
  <c r="A125" i="9"/>
  <c r="A133" i="9"/>
  <c r="A137" i="9"/>
  <c r="A141" i="9"/>
  <c r="F148" i="9"/>
  <c r="F152" i="9"/>
  <c r="F160" i="9"/>
  <c r="F164" i="9"/>
  <c r="F168" i="9"/>
  <c r="F172" i="9"/>
  <c r="F176" i="9"/>
  <c r="G357" i="10" a="1"/>
  <c r="G357" i="10" s="1"/>
  <c r="G364" i="10" a="1"/>
  <c r="G364" i="10" s="1"/>
  <c r="G372" i="10" a="1"/>
  <c r="G372" i="10" s="1"/>
  <c r="G379" i="10" a="1"/>
  <c r="G379" i="10" s="1"/>
  <c r="G387" i="10" a="1"/>
  <c r="G387" i="10" s="1"/>
  <c r="G394" i="10" a="1"/>
  <c r="G394" i="10" s="1"/>
  <c r="G402" i="10" a="1"/>
  <c r="G402" i="10" s="1"/>
  <c r="G416" i="10" a="1"/>
  <c r="G416" i="10" s="1"/>
  <c r="G423" i="10" a="1"/>
  <c r="G423" i="10" s="1"/>
  <c r="G429" i="10" a="1"/>
  <c r="G429" i="10" s="1"/>
  <c r="G434" i="10" a="1"/>
  <c r="G434" i="10" s="1"/>
  <c r="G443" i="10" a="1"/>
  <c r="G443" i="10" s="1"/>
  <c r="G447" i="10" a="1"/>
  <c r="G447" i="10" s="1"/>
  <c r="G451" i="10" a="1"/>
  <c r="G451" i="10" s="1"/>
  <c r="G457" i="10" a="1"/>
  <c r="G457" i="10" s="1"/>
  <c r="G461" i="10" a="1"/>
  <c r="G461" i="10" s="1"/>
  <c r="G465" i="10" a="1"/>
  <c r="G465" i="10" s="1"/>
  <c r="G469" i="10" a="1"/>
  <c r="G469" i="10" s="1"/>
  <c r="G472" i="10" a="1"/>
  <c r="G472" i="10" s="1"/>
  <c r="G476" i="10" a="1"/>
  <c r="G476" i="10" s="1"/>
  <c r="G480" i="10" a="1"/>
  <c r="G480" i="10" s="1"/>
  <c r="G484" i="10" a="1"/>
  <c r="G484" i="10" s="1"/>
  <c r="G488" i="10" a="1"/>
  <c r="G488" i="10" s="1"/>
  <c r="G494" i="10" a="1"/>
  <c r="G494" i="10" s="1"/>
  <c r="G500" i="10" a="1"/>
  <c r="G500" i="10" s="1"/>
  <c r="G504" i="10" a="1"/>
  <c r="G504" i="10" s="1"/>
  <c r="G508" i="10" a="1"/>
  <c r="G508" i="10" s="1"/>
  <c r="G512" i="10" a="1"/>
  <c r="G512" i="10" s="1"/>
  <c r="G515" i="10" a="1"/>
  <c r="G515" i="10" s="1"/>
  <c r="G519" i="10" a="1"/>
  <c r="G519" i="10" s="1"/>
  <c r="G523" i="10" a="1"/>
  <c r="G523" i="10" s="1"/>
  <c r="G527" i="10" a="1"/>
  <c r="G527" i="10" s="1"/>
  <c r="G531" i="10" a="1"/>
  <c r="G531" i="10" s="1"/>
  <c r="G535" i="10" a="1"/>
  <c r="G535" i="10" s="1"/>
  <c r="G542" i="10" a="1"/>
  <c r="G542" i="10" s="1"/>
  <c r="G545" i="10" a="1"/>
  <c r="G545" i="10" s="1"/>
  <c r="G549" i="10" a="1"/>
  <c r="G549" i="10" s="1"/>
  <c r="G553" i="10" a="1"/>
  <c r="G553" i="10" s="1"/>
  <c r="G557" i="10" a="1"/>
  <c r="G557" i="10" s="1"/>
  <c r="G561" i="10" a="1"/>
  <c r="G561" i="10" s="1"/>
  <c r="G565" i="10" a="1"/>
  <c r="G565" i="10" s="1"/>
  <c r="A40" i="9"/>
  <c r="A44" i="9"/>
  <c r="A48" i="9"/>
  <c r="A51" i="9"/>
  <c r="A55" i="9"/>
  <c r="A59" i="9"/>
  <c r="A67" i="9"/>
  <c r="A71" i="9"/>
  <c r="A75" i="9"/>
  <c r="A79" i="9"/>
  <c r="A83" i="9"/>
  <c r="A87" i="9"/>
  <c r="A91" i="9"/>
  <c r="A95" i="9"/>
  <c r="A99" i="9"/>
  <c r="A106" i="9"/>
  <c r="A110" i="9"/>
  <c r="A114" i="9"/>
  <c r="A118" i="9"/>
  <c r="A122" i="9"/>
  <c r="A126" i="9"/>
  <c r="A130" i="9"/>
  <c r="A142" i="9"/>
  <c r="F145" i="9"/>
  <c r="F149" i="9"/>
  <c r="F153" i="9"/>
  <c r="F157" i="9"/>
  <c r="F161" i="9"/>
  <c r="F169" i="9"/>
  <c r="F173" i="9"/>
  <c r="G346" i="10" a="1"/>
  <c r="G346" i="10" s="1"/>
  <c r="G358" i="10" a="1"/>
  <c r="G358" i="10" s="1"/>
  <c r="G365" i="10" a="1"/>
  <c r="G365" i="10" s="1"/>
  <c r="G373" i="10" a="1"/>
  <c r="G373" i="10" s="1"/>
  <c r="G380" i="10" a="1"/>
  <c r="G380" i="10" s="1"/>
  <c r="G388" i="10" a="1"/>
  <c r="G388" i="10" s="1"/>
  <c r="G395" i="10" a="1"/>
  <c r="G395" i="10" s="1"/>
  <c r="G403" i="10" a="1"/>
  <c r="G403" i="10" s="1"/>
  <c r="G409" i="10" a="1"/>
  <c r="G409" i="10" s="1"/>
  <c r="G417" i="10" a="1"/>
  <c r="G417" i="10" s="1"/>
  <c r="G424" i="10" a="1"/>
  <c r="G424" i="10" s="1"/>
  <c r="G430" i="10" a="1"/>
  <c r="G430" i="10" s="1"/>
  <c r="G435" i="10" a="1"/>
  <c r="G435" i="10" s="1"/>
  <c r="G440" i="10" a="1"/>
  <c r="G440" i="10" s="1"/>
  <c r="G444" i="10" a="1"/>
  <c r="G444" i="10" s="1"/>
  <c r="G448" i="10" a="1"/>
  <c r="G448" i="10" s="1"/>
  <c r="G452" i="10" a="1"/>
  <c r="G452" i="10" s="1"/>
  <c r="G455" i="10" a="1"/>
  <c r="G455" i="10" s="1"/>
  <c r="G458" i="10" a="1"/>
  <c r="G458" i="10" s="1"/>
  <c r="G462" i="10" a="1"/>
  <c r="G462" i="10" s="1"/>
  <c r="G466" i="10" a="1"/>
  <c r="G466" i="10" s="1"/>
  <c r="G470" i="10" a="1"/>
  <c r="G470" i="10" s="1"/>
  <c r="G473" i="10" a="1"/>
  <c r="G473" i="10" s="1"/>
  <c r="G477" i="10" a="1"/>
  <c r="G477" i="10" s="1"/>
  <c r="G481" i="10" a="1"/>
  <c r="G481" i="10" s="1"/>
  <c r="G485" i="10" a="1"/>
  <c r="G485" i="10" s="1"/>
  <c r="G491" i="10" a="1"/>
  <c r="G491" i="10" s="1"/>
  <c r="G497" i="10" a="1"/>
  <c r="G497" i="10" s="1"/>
  <c r="G501" i="10" a="1"/>
  <c r="G501" i="10" s="1"/>
  <c r="G505" i="10" a="1"/>
  <c r="G505" i="10" s="1"/>
  <c r="G509" i="10" a="1"/>
  <c r="G509" i="10" s="1"/>
  <c r="G513" i="10" a="1"/>
  <c r="G513" i="10" s="1"/>
  <c r="G516" i="10" a="1"/>
  <c r="G516" i="10" s="1"/>
  <c r="G520" i="10" a="1"/>
  <c r="G520" i="10" s="1"/>
  <c r="G524" i="10" a="1"/>
  <c r="G524" i="10" s="1"/>
  <c r="G528" i="10" a="1"/>
  <c r="G528" i="10" s="1"/>
  <c r="G532" i="10" a="1"/>
  <c r="G532" i="10" s="1"/>
  <c r="G536" i="10" a="1"/>
  <c r="G536" i="10" s="1"/>
  <c r="G539" i="10" a="1"/>
  <c r="G539" i="10" s="1"/>
  <c r="G546" i="10" a="1"/>
  <c r="G546" i="10" s="1"/>
  <c r="G550" i="10" a="1"/>
  <c r="G550" i="10" s="1"/>
  <c r="G554" i="10" a="1"/>
  <c r="G554" i="10" s="1"/>
  <c r="G558" i="10" a="1"/>
  <c r="G558" i="10" s="1"/>
  <c r="G562" i="10" a="1"/>
  <c r="G562" i="10" s="1"/>
  <c r="G566" i="10" a="1"/>
  <c r="G566" i="10" s="1"/>
  <c r="A41" i="9"/>
  <c r="A49" i="9"/>
  <c r="A52" i="9"/>
  <c r="A56" i="9"/>
  <c r="A60" i="9"/>
  <c r="A64" i="9"/>
  <c r="A68" i="9"/>
  <c r="A72" i="9"/>
  <c r="A76" i="9"/>
  <c r="A88" i="9"/>
  <c r="A92" i="9"/>
  <c r="A96" i="9"/>
  <c r="A100" i="9"/>
  <c r="A103" i="9"/>
  <c r="A111" i="9"/>
  <c r="A115" i="9"/>
  <c r="A119" i="9"/>
  <c r="A123" i="9"/>
  <c r="A127" i="9"/>
  <c r="A131" i="9"/>
  <c r="A135" i="9"/>
  <c r="A139" i="9"/>
  <c r="F146" i="9"/>
  <c r="F150" i="9"/>
  <c r="F154" i="9"/>
  <c r="F158" i="9"/>
  <c r="F162" i="9"/>
  <c r="F166" i="9"/>
  <c r="F170" i="9"/>
  <c r="F174" i="9"/>
  <c r="F182" i="9"/>
  <c r="G350" i="10" a="1"/>
  <c r="G350" i="10" s="1"/>
  <c r="G360" i="10" a="1"/>
  <c r="G360" i="10" s="1"/>
  <c r="G368" i="10" a="1"/>
  <c r="G368" i="10" s="1"/>
  <c r="G375" i="10" a="1"/>
  <c r="G375" i="10" s="1"/>
  <c r="G383" i="10" a="1"/>
  <c r="G383" i="10" s="1"/>
  <c r="G398" i="10" a="1"/>
  <c r="G398" i="10" s="1"/>
  <c r="G406" i="10" a="1"/>
  <c r="G406" i="10" s="1"/>
  <c r="G412" i="10" a="1"/>
  <c r="G412" i="10" s="1"/>
  <c r="G420" i="10" a="1"/>
  <c r="G420" i="10" s="1"/>
  <c r="G426" i="10" a="1"/>
  <c r="G426" i="10" s="1"/>
  <c r="G431" i="10" a="1"/>
  <c r="G431" i="10" s="1"/>
  <c r="G437" i="10" a="1"/>
  <c r="G437" i="10" s="1"/>
  <c r="G445" i="10" a="1"/>
  <c r="G445" i="10" s="1"/>
  <c r="G449" i="10" a="1"/>
  <c r="G449" i="10" s="1"/>
  <c r="G453" i="10" a="1"/>
  <c r="G453" i="10" s="1"/>
  <c r="G456" i="10" a="1"/>
  <c r="G456" i="10" s="1"/>
  <c r="G459" i="10" a="1"/>
  <c r="G459" i="10" s="1"/>
  <c r="G463" i="10" a="1"/>
  <c r="G463" i="10" s="1"/>
  <c r="G467" i="10" a="1"/>
  <c r="G467" i="10" s="1"/>
  <c r="G474" i="10" a="1"/>
  <c r="G474" i="10" s="1"/>
  <c r="G478" i="10" a="1"/>
  <c r="G478" i="10" s="1"/>
  <c r="G482" i="10" a="1"/>
  <c r="G482" i="10" s="1"/>
  <c r="G486" i="10" a="1"/>
  <c r="G486" i="10" s="1"/>
  <c r="G489" i="10" a="1"/>
  <c r="G489" i="10" s="1"/>
  <c r="G492" i="10" a="1"/>
  <c r="G492" i="10" s="1"/>
  <c r="G495" i="10" a="1"/>
  <c r="G495" i="10" s="1"/>
  <c r="G498" i="10" a="1"/>
  <c r="G498" i="10" s="1"/>
  <c r="G502" i="10" a="1"/>
  <c r="G502" i="10" s="1"/>
  <c r="G506" i="10" a="1"/>
  <c r="G506" i="10" s="1"/>
  <c r="G510" i="10" a="1"/>
  <c r="G510" i="10" s="1"/>
  <c r="G514" i="10" a="1"/>
  <c r="G514" i="10" s="1"/>
  <c r="G517" i="10" a="1"/>
  <c r="G517" i="10" s="1"/>
  <c r="G521" i="10" a="1"/>
  <c r="G521" i="10" s="1"/>
  <c r="G525" i="10" a="1"/>
  <c r="G525" i="10" s="1"/>
  <c r="G529" i="10" a="1"/>
  <c r="G529" i="10" s="1"/>
  <c r="G533" i="10" a="1"/>
  <c r="G533" i="10" s="1"/>
  <c r="G537" i="10" a="1"/>
  <c r="G537" i="10" s="1"/>
  <c r="G540" i="10" a="1"/>
  <c r="G540" i="10" s="1"/>
  <c r="G543" i="10" a="1"/>
  <c r="G543" i="10" s="1"/>
  <c r="G547" i="10" a="1"/>
  <c r="G547" i="10" s="1"/>
  <c r="G551" i="10" a="1"/>
  <c r="G551" i="10" s="1"/>
  <c r="G555" i="10" a="1"/>
  <c r="G555" i="10" s="1"/>
  <c r="G559" i="10" a="1"/>
  <c r="G559" i="10" s="1"/>
  <c r="G563" i="10" a="1"/>
  <c r="G563" i="10" s="1"/>
  <c r="G1" i="10" a="1"/>
  <c r="G1" i="10" s="1"/>
  <c r="A42" i="9"/>
  <c r="A46" i="9"/>
  <c r="A50" i="9"/>
  <c r="A53" i="9"/>
  <c r="A57" i="9"/>
  <c r="A65" i="9"/>
  <c r="A69" i="9"/>
  <c r="A73" i="9"/>
  <c r="A77" i="9"/>
  <c r="A81" i="9"/>
  <c r="A85" i="9"/>
  <c r="A97" i="9"/>
  <c r="A101" i="9"/>
  <c r="A104" i="9"/>
  <c r="A108" i="9"/>
  <c r="A112" i="9"/>
  <c r="A116" i="9"/>
  <c r="A120" i="9"/>
  <c r="A124" i="9"/>
  <c r="A132" i="9"/>
  <c r="A136" i="9"/>
  <c r="A140" i="9"/>
  <c r="F143" i="9"/>
  <c r="F147" i="9"/>
  <c r="F151" i="9"/>
  <c r="F155" i="9"/>
  <c r="F159" i="9"/>
  <c r="F175" i="9"/>
  <c r="F179" i="9"/>
  <c r="F183" i="9"/>
  <c r="E40" i="9"/>
  <c r="E44" i="9"/>
  <c r="E48" i="9"/>
  <c r="E56" i="9"/>
  <c r="E59" i="9"/>
  <c r="E63" i="9"/>
  <c r="E67" i="9"/>
  <c r="E75" i="9"/>
  <c r="E79" i="9"/>
  <c r="E83" i="9"/>
  <c r="E87" i="9"/>
  <c r="E91" i="9"/>
  <c r="E95" i="9"/>
  <c r="E99" i="9"/>
  <c r="E103" i="9"/>
  <c r="E41" i="9"/>
  <c r="E45" i="9"/>
  <c r="E49" i="9"/>
  <c r="E53" i="9"/>
  <c r="E60" i="9"/>
  <c r="E64" i="9"/>
  <c r="E68" i="9"/>
  <c r="E72" i="9"/>
  <c r="E76" i="9"/>
  <c r="E84" i="9"/>
  <c r="E88" i="9"/>
  <c r="E92" i="9"/>
  <c r="E100" i="9"/>
  <c r="E104" i="9"/>
  <c r="A38" i="9"/>
  <c r="E46" i="9"/>
  <c r="E50" i="9"/>
  <c r="E54" i="9"/>
  <c r="E61" i="9"/>
  <c r="E69" i="9"/>
  <c r="E73" i="9"/>
  <c r="E85" i="9"/>
  <c r="E89" i="9"/>
  <c r="E97" i="9"/>
  <c r="E39" i="9"/>
  <c r="E43" i="9"/>
  <c r="E47" i="9"/>
  <c r="E51" i="9"/>
  <c r="E55" i="9"/>
  <c r="E58" i="9"/>
  <c r="E62" i="9"/>
  <c r="E66" i="9"/>
  <c r="E74" i="9"/>
  <c r="E78" i="9"/>
  <c r="E82" i="9"/>
  <c r="E86" i="9"/>
  <c r="E90" i="9"/>
  <c r="E107" i="9"/>
  <c r="E111" i="9"/>
  <c r="E115" i="9"/>
  <c r="E119" i="9"/>
  <c r="E123" i="9"/>
  <c r="E127" i="9"/>
  <c r="E131" i="9"/>
  <c r="E139" i="9"/>
  <c r="H143" i="9"/>
  <c r="H147" i="9"/>
  <c r="H155" i="9"/>
  <c r="H159" i="9"/>
  <c r="H167" i="9"/>
  <c r="H171" i="9"/>
  <c r="H175" i="9"/>
  <c r="H179" i="9"/>
  <c r="H183" i="9"/>
  <c r="E424" i="10" a="1"/>
  <c r="E424" i="10" s="1"/>
  <c r="E428" i="10" a="1"/>
  <c r="E428" i="10" s="1"/>
  <c r="E431" i="10" a="1"/>
  <c r="E431" i="10" s="1"/>
  <c r="E435" i="10" a="1"/>
  <c r="E435" i="10" s="1"/>
  <c r="E38" i="9"/>
  <c r="E559" i="10" a="1"/>
  <c r="E559" i="10" s="1"/>
  <c r="E557" i="10" a="1"/>
  <c r="E557" i="10" s="1"/>
  <c r="E555" i="10" a="1"/>
  <c r="E555" i="10" s="1"/>
  <c r="E553" i="10" a="1"/>
  <c r="E553" i="10" s="1"/>
  <c r="E551" i="10" a="1"/>
  <c r="E551" i="10" s="1"/>
  <c r="E549" i="10" a="1"/>
  <c r="E549" i="10" s="1"/>
  <c r="E547" i="10" a="1"/>
  <c r="E547" i="10" s="1"/>
  <c r="E545" i="10" a="1"/>
  <c r="E545" i="10" s="1"/>
  <c r="E543" i="10" a="1"/>
  <c r="E543" i="10" s="1"/>
  <c r="E541" i="10" a="1"/>
  <c r="E541" i="10" s="1"/>
  <c r="E539" i="10" a="1"/>
  <c r="E539" i="10" s="1"/>
  <c r="E537" i="10" a="1"/>
  <c r="E537" i="10" s="1"/>
  <c r="E535" i="10" a="1"/>
  <c r="E535" i="10" s="1"/>
  <c r="E533" i="10" a="1"/>
  <c r="E533" i="10" s="1"/>
  <c r="E531" i="10" a="1"/>
  <c r="E531" i="10" s="1"/>
  <c r="E529" i="10" a="1"/>
  <c r="E529" i="10" s="1"/>
  <c r="E527" i="10" a="1"/>
  <c r="E527" i="10" s="1"/>
  <c r="E525" i="10" a="1"/>
  <c r="E525" i="10" s="1"/>
  <c r="E523" i="10" a="1"/>
  <c r="E523" i="10" s="1"/>
  <c r="E521" i="10" a="1"/>
  <c r="E521" i="10" s="1"/>
  <c r="E519" i="10" a="1"/>
  <c r="E519" i="10" s="1"/>
  <c r="E517" i="10" a="1"/>
  <c r="E517" i="10" s="1"/>
  <c r="E515" i="10" a="1"/>
  <c r="E515" i="10" s="1"/>
  <c r="E513" i="10" a="1"/>
  <c r="E513" i="10" s="1"/>
  <c r="E510" i="10" a="1"/>
  <c r="E510" i="10" s="1"/>
  <c r="E508" i="10" a="1"/>
  <c r="E508" i="10" s="1"/>
  <c r="E506" i="10" a="1"/>
  <c r="E506" i="10" s="1"/>
  <c r="E504" i="10" a="1"/>
  <c r="E504" i="10" s="1"/>
  <c r="E502" i="10" a="1"/>
  <c r="E502" i="10" s="1"/>
  <c r="E500" i="10" a="1"/>
  <c r="E500" i="10" s="1"/>
  <c r="E498" i="10" a="1"/>
  <c r="E498" i="10" s="1"/>
  <c r="E496" i="10" a="1"/>
  <c r="E496" i="10" s="1"/>
  <c r="E494" i="10" a="1"/>
  <c r="E494" i="10" s="1"/>
  <c r="E492" i="10" a="1"/>
  <c r="E492" i="10" s="1"/>
  <c r="E490" i="10" a="1"/>
  <c r="E490" i="10" s="1"/>
  <c r="E488" i="10" a="1"/>
  <c r="E488" i="10" s="1"/>
  <c r="E486" i="10" a="1"/>
  <c r="E486" i="10" s="1"/>
  <c r="E484" i="10" a="1"/>
  <c r="E484" i="10" s="1"/>
  <c r="E482" i="10" a="1"/>
  <c r="E482" i="10" s="1"/>
  <c r="E480" i="10" a="1"/>
  <c r="E480" i="10" s="1"/>
  <c r="E478" i="10" a="1"/>
  <c r="E478" i="10" s="1"/>
  <c r="E476" i="10" a="1"/>
  <c r="E476" i="10" s="1"/>
  <c r="E474" i="10" a="1"/>
  <c r="E474" i="10" s="1"/>
  <c r="E472" i="10" a="1"/>
  <c r="E472" i="10" s="1"/>
  <c r="E470" i="10" a="1"/>
  <c r="E470" i="10" s="1"/>
  <c r="E468" i="10" a="1"/>
  <c r="E468" i="10" s="1"/>
  <c r="E466" i="10" a="1"/>
  <c r="E466" i="10" s="1"/>
  <c r="E464" i="10" a="1"/>
  <c r="E464" i="10" s="1"/>
  <c r="E462" i="10" a="1"/>
  <c r="E462" i="10" s="1"/>
  <c r="E460" i="10" a="1"/>
  <c r="E460" i="10" s="1"/>
  <c r="E458" i="10" a="1"/>
  <c r="E458" i="10" s="1"/>
  <c r="E456" i="10" a="1"/>
  <c r="E456" i="10" s="1"/>
  <c r="E454" i="10" a="1"/>
  <c r="E454" i="10" s="1"/>
  <c r="E447" i="10" a="1"/>
  <c r="E447" i="10" s="1"/>
  <c r="E445" i="10" a="1"/>
  <c r="E445" i="10" s="1"/>
  <c r="E443" i="10" a="1"/>
  <c r="E443" i="10" s="1"/>
  <c r="E441" i="10" a="1"/>
  <c r="E441" i="10" s="1"/>
  <c r="D40" i="9"/>
  <c r="D44" i="9"/>
  <c r="D51" i="9"/>
  <c r="D55" i="9"/>
  <c r="E94" i="9"/>
  <c r="E105" i="9"/>
  <c r="E108" i="9"/>
  <c r="E116" i="9"/>
  <c r="E120" i="9"/>
  <c r="E124" i="9"/>
  <c r="E132" i="9"/>
  <c r="E136" i="9"/>
  <c r="E140" i="9"/>
  <c r="H144" i="9"/>
  <c r="H152" i="9"/>
  <c r="H156" i="9"/>
  <c r="H160" i="9"/>
  <c r="H164" i="9"/>
  <c r="H168" i="9"/>
  <c r="H172" i="9"/>
  <c r="H176" i="9"/>
  <c r="H180" i="9"/>
  <c r="E421" i="10" a="1"/>
  <c r="E421" i="10" s="1"/>
  <c r="E425" i="10" a="1"/>
  <c r="E425" i="10" s="1"/>
  <c r="E432" i="10" a="1"/>
  <c r="E432" i="10" s="1"/>
  <c r="E436" i="10" a="1"/>
  <c r="E436" i="10" s="1"/>
  <c r="F560" i="10" a="1"/>
  <c r="F560" i="10" s="1"/>
  <c r="F558" i="10" a="1"/>
  <c r="F558" i="10" s="1"/>
  <c r="F556" i="10" a="1"/>
  <c r="F556" i="10" s="1"/>
  <c r="F554" i="10" a="1"/>
  <c r="F554" i="10" s="1"/>
  <c r="F552" i="10" a="1"/>
  <c r="F552" i="10" s="1"/>
  <c r="F550" i="10" a="1"/>
  <c r="F550" i="10" s="1"/>
  <c r="F548" i="10" a="1"/>
  <c r="F548" i="10" s="1"/>
  <c r="F546" i="10" a="1"/>
  <c r="F546" i="10" s="1"/>
  <c r="F544" i="10" a="1"/>
  <c r="F544" i="10" s="1"/>
  <c r="F542" i="10" a="1"/>
  <c r="F542" i="10" s="1"/>
  <c r="F540" i="10" a="1"/>
  <c r="F540" i="10" s="1"/>
  <c r="E452" i="10" a="1"/>
  <c r="E452" i="10" s="1"/>
  <c r="E450" i="10" a="1"/>
  <c r="E450" i="10" s="1"/>
  <c r="D41" i="9"/>
  <c r="D49" i="9"/>
  <c r="D56" i="9"/>
  <c r="E106" i="9"/>
  <c r="E109" i="9"/>
  <c r="E117" i="9"/>
  <c r="E121" i="9"/>
  <c r="E125" i="9"/>
  <c r="E133" i="9"/>
  <c r="E137" i="9"/>
  <c r="E141" i="9"/>
  <c r="H149" i="9"/>
  <c r="H153" i="9"/>
  <c r="H157" i="9"/>
  <c r="H161" i="9"/>
  <c r="H165" i="9"/>
  <c r="H169" i="9"/>
  <c r="H173" i="9"/>
  <c r="H177" i="9"/>
  <c r="H181" i="9"/>
  <c r="E422" i="10" a="1"/>
  <c r="E422" i="10" s="1"/>
  <c r="E426" i="10" a="1"/>
  <c r="E426" i="10" s="1"/>
  <c r="E429" i="10" a="1"/>
  <c r="E429" i="10" s="1"/>
  <c r="E433" i="10" a="1"/>
  <c r="E433" i="10" s="1"/>
  <c r="E437" i="10" a="1"/>
  <c r="E437" i="10" s="1"/>
  <c r="E560" i="10" a="1"/>
  <c r="E560" i="10" s="1"/>
  <c r="E558" i="10" a="1"/>
  <c r="E558" i="10" s="1"/>
  <c r="E556" i="10" a="1"/>
  <c r="E556" i="10" s="1"/>
  <c r="E554" i="10" a="1"/>
  <c r="E554" i="10" s="1"/>
  <c r="E552" i="10" a="1"/>
  <c r="E552" i="10" s="1"/>
  <c r="E550" i="10" a="1"/>
  <c r="E550" i="10" s="1"/>
  <c r="E548" i="10" a="1"/>
  <c r="E548" i="10" s="1"/>
  <c r="E546" i="10" a="1"/>
  <c r="E546" i="10" s="1"/>
  <c r="E544" i="10" a="1"/>
  <c r="E544" i="10" s="1"/>
  <c r="E542" i="10" a="1"/>
  <c r="E542" i="10" s="1"/>
  <c r="E540" i="10" a="1"/>
  <c r="E540" i="10" s="1"/>
  <c r="E538" i="10" a="1"/>
  <c r="E538" i="10" s="1"/>
  <c r="E536" i="10" a="1"/>
  <c r="E536" i="10" s="1"/>
  <c r="E534" i="10" a="1"/>
  <c r="E534" i="10" s="1"/>
  <c r="E532" i="10" a="1"/>
  <c r="E532" i="10" s="1"/>
  <c r="E530" i="10" a="1"/>
  <c r="E530" i="10" s="1"/>
  <c r="E528" i="10" a="1"/>
  <c r="E528" i="10" s="1"/>
  <c r="E526" i="10" a="1"/>
  <c r="E526" i="10" s="1"/>
  <c r="E524" i="10" a="1"/>
  <c r="E524" i="10" s="1"/>
  <c r="E522" i="10" a="1"/>
  <c r="E522" i="10" s="1"/>
  <c r="E520" i="10" a="1"/>
  <c r="E520" i="10" s="1"/>
  <c r="E518" i="10" a="1"/>
  <c r="E518" i="10" s="1"/>
  <c r="E516" i="10" a="1"/>
  <c r="E516" i="10" s="1"/>
  <c r="E514" i="10" a="1"/>
  <c r="E514" i="10" s="1"/>
  <c r="E511" i="10" a="1"/>
  <c r="E511" i="10" s="1"/>
  <c r="E509" i="10" a="1"/>
  <c r="E509" i="10" s="1"/>
  <c r="E507" i="10" a="1"/>
  <c r="E507" i="10" s="1"/>
  <c r="E505" i="10" a="1"/>
  <c r="E505" i="10" s="1"/>
  <c r="E503" i="10" a="1"/>
  <c r="E503" i="10" s="1"/>
  <c r="E501" i="10" a="1"/>
  <c r="E501" i="10" s="1"/>
  <c r="E499" i="10" a="1"/>
  <c r="E499" i="10" s="1"/>
  <c r="E497" i="10" a="1"/>
  <c r="E497" i="10" s="1"/>
  <c r="E495" i="10" a="1"/>
  <c r="E495" i="10" s="1"/>
  <c r="E493" i="10" a="1"/>
  <c r="E493" i="10" s="1"/>
  <c r="E491" i="10" a="1"/>
  <c r="E491" i="10" s="1"/>
  <c r="E489" i="10" a="1"/>
  <c r="E489" i="10" s="1"/>
  <c r="E487" i="10" a="1"/>
  <c r="E487" i="10" s="1"/>
  <c r="E485" i="10" a="1"/>
  <c r="E485" i="10" s="1"/>
  <c r="E483" i="10" a="1"/>
  <c r="E483" i="10" s="1"/>
  <c r="E481" i="10" a="1"/>
  <c r="E481" i="10" s="1"/>
  <c r="E479" i="10" a="1"/>
  <c r="E479" i="10" s="1"/>
  <c r="E477" i="10" a="1"/>
  <c r="E477" i="10" s="1"/>
  <c r="E475" i="10" a="1"/>
  <c r="E475" i="10" s="1"/>
  <c r="E473" i="10" a="1"/>
  <c r="E473" i="10" s="1"/>
  <c r="E471" i="10" a="1"/>
  <c r="E471" i="10" s="1"/>
  <c r="E469" i="10" a="1"/>
  <c r="E469" i="10" s="1"/>
  <c r="E467" i="10" a="1"/>
  <c r="E467" i="10" s="1"/>
  <c r="E465" i="10" a="1"/>
  <c r="E465" i="10" s="1"/>
  <c r="E463" i="10" a="1"/>
  <c r="E463" i="10" s="1"/>
  <c r="E461" i="10" a="1"/>
  <c r="E461" i="10" s="1"/>
  <c r="E459" i="10" a="1"/>
  <c r="E459" i="10" s="1"/>
  <c r="E457" i="10" a="1"/>
  <c r="E457" i="10" s="1"/>
  <c r="E455" i="10" a="1"/>
  <c r="E455" i="10" s="1"/>
  <c r="E448" i="10" a="1"/>
  <c r="E448" i="10" s="1"/>
  <c r="E446" i="10" a="1"/>
  <c r="E446" i="10" s="1"/>
  <c r="E444" i="10" a="1"/>
  <c r="E444" i="10" s="1"/>
  <c r="E442" i="10" a="1"/>
  <c r="E442" i="10" s="1"/>
  <c r="E439" i="10" a="1"/>
  <c r="E439" i="10" s="1"/>
  <c r="D42" i="9"/>
  <c r="D46" i="9"/>
  <c r="D50" i="9"/>
  <c r="D53" i="9"/>
  <c r="D57" i="9"/>
  <c r="E114" i="9"/>
  <c r="E118" i="9"/>
  <c r="E122" i="9"/>
  <c r="E126" i="9"/>
  <c r="E130" i="9"/>
  <c r="E134" i="9"/>
  <c r="E138" i="9"/>
  <c r="E142" i="9"/>
  <c r="H146" i="9"/>
  <c r="H154" i="9"/>
  <c r="H158" i="9"/>
  <c r="H162" i="9"/>
  <c r="H166" i="9"/>
  <c r="H170" i="9"/>
  <c r="H174" i="9"/>
  <c r="H178" i="9"/>
  <c r="H182" i="9"/>
  <c r="E423" i="10" a="1"/>
  <c r="E423" i="10" s="1"/>
  <c r="E427" i="10" a="1"/>
  <c r="E427" i="10" s="1"/>
  <c r="E430" i="10" a="1"/>
  <c r="E430" i="10" s="1"/>
  <c r="E434" i="10" a="1"/>
  <c r="E434" i="10" s="1"/>
  <c r="E438" i="10" a="1"/>
  <c r="E438" i="10" s="1"/>
  <c r="F559" i="10" a="1"/>
  <c r="F559" i="10" s="1"/>
  <c r="F557" i="10" a="1"/>
  <c r="F557" i="10" s="1"/>
  <c r="F555" i="10" a="1"/>
  <c r="F555" i="10" s="1"/>
  <c r="F553" i="10" a="1"/>
  <c r="F553" i="10" s="1"/>
  <c r="F551" i="10" a="1"/>
  <c r="F551" i="10" s="1"/>
  <c r="F549" i="10" a="1"/>
  <c r="F549" i="10" s="1"/>
  <c r="F547" i="10" a="1"/>
  <c r="F547" i="10" s="1"/>
  <c r="E453" i="10" a="1"/>
  <c r="E453" i="10" s="1"/>
  <c r="D61" i="9"/>
  <c r="D65" i="9"/>
  <c r="D69" i="9"/>
  <c r="D77" i="9"/>
  <c r="D81" i="9"/>
  <c r="D85" i="9"/>
  <c r="D89" i="9"/>
  <c r="D93" i="9"/>
  <c r="D97" i="9"/>
  <c r="D101" i="9"/>
  <c r="D108" i="9"/>
  <c r="D116" i="9"/>
  <c r="D119" i="9"/>
  <c r="D123" i="9"/>
  <c r="D127" i="9"/>
  <c r="D131" i="9"/>
  <c r="D139" i="9"/>
  <c r="G143" i="9"/>
  <c r="G147" i="9"/>
  <c r="G151" i="9"/>
  <c r="G155" i="9"/>
  <c r="G163" i="9"/>
  <c r="G167" i="9"/>
  <c r="G171" i="9"/>
  <c r="G175" i="9"/>
  <c r="G183" i="9"/>
  <c r="D298" i="10" a="1"/>
  <c r="D298" i="10" s="1"/>
  <c r="D302" i="10" a="1"/>
  <c r="D302" i="10" s="1"/>
  <c r="D306" i="10" a="1"/>
  <c r="D306" i="10" s="1"/>
  <c r="D310" i="10" a="1"/>
  <c r="D310" i="10" s="1"/>
  <c r="D314" i="10" a="1"/>
  <c r="D314" i="10" s="1"/>
  <c r="D318" i="10" a="1"/>
  <c r="D318" i="10" s="1"/>
  <c r="D322" i="10" a="1"/>
  <c r="D322" i="10" s="1"/>
  <c r="D326" i="10" a="1"/>
  <c r="D326" i="10" s="1"/>
  <c r="D330" i="10" a="1"/>
  <c r="D330" i="10" s="1"/>
  <c r="D333" i="10" a="1"/>
  <c r="D333" i="10" s="1"/>
  <c r="D337" i="10" a="1"/>
  <c r="D337" i="10" s="1"/>
  <c r="D341" i="10" a="1"/>
  <c r="D341" i="10" s="1"/>
  <c r="D345" i="10" a="1"/>
  <c r="D345" i="10" s="1"/>
  <c r="D349" i="10" a="1"/>
  <c r="D349" i="10" s="1"/>
  <c r="D353" i="10" a="1"/>
  <c r="D353" i="10" s="1"/>
  <c r="D357" i="10" a="1"/>
  <c r="D357" i="10" s="1"/>
  <c r="D361" i="10" a="1"/>
  <c r="D361" i="10" s="1"/>
  <c r="D365" i="10" a="1"/>
  <c r="D365" i="10" s="1"/>
  <c r="D369" i="10" a="1"/>
  <c r="D369" i="10" s="1"/>
  <c r="D373" i="10" a="1"/>
  <c r="D373" i="10" s="1"/>
  <c r="D377" i="10" a="1"/>
  <c r="D377" i="10" s="1"/>
  <c r="D381" i="10" a="1"/>
  <c r="D381" i="10" s="1"/>
  <c r="D385" i="10" a="1"/>
  <c r="D385" i="10" s="1"/>
  <c r="D389" i="10" a="1"/>
  <c r="D389" i="10" s="1"/>
  <c r="D393" i="10" a="1"/>
  <c r="D393" i="10" s="1"/>
  <c r="D397" i="10" a="1"/>
  <c r="D397" i="10" s="1"/>
  <c r="D401" i="10" a="1"/>
  <c r="D401" i="10" s="1"/>
  <c r="D405" i="10" a="1"/>
  <c r="D405" i="10" s="1"/>
  <c r="D409" i="10" a="1"/>
  <c r="D409" i="10" s="1"/>
  <c r="D413" i="10" a="1"/>
  <c r="D413" i="10" s="1"/>
  <c r="D417" i="10" a="1"/>
  <c r="D417" i="10" s="1"/>
  <c r="D421" i="10" a="1"/>
  <c r="D421" i="10" s="1"/>
  <c r="D425" i="10" a="1"/>
  <c r="D425" i="10" s="1"/>
  <c r="D429" i="10" a="1"/>
  <c r="D429" i="10" s="1"/>
  <c r="D433" i="10" a="1"/>
  <c r="D433" i="10" s="1"/>
  <c r="D437" i="10" a="1"/>
  <c r="D437" i="10" s="1"/>
  <c r="D441" i="10" a="1"/>
  <c r="D441" i="10" s="1"/>
  <c r="D445" i="10" a="1"/>
  <c r="D445" i="10" s="1"/>
  <c r="D449" i="10" a="1"/>
  <c r="D449" i="10" s="1"/>
  <c r="D453" i="10" a="1"/>
  <c r="D453" i="10" s="1"/>
  <c r="D457" i="10" a="1"/>
  <c r="D457" i="10" s="1"/>
  <c r="D461" i="10" a="1"/>
  <c r="D461" i="10" s="1"/>
  <c r="D465" i="10" a="1"/>
  <c r="D465" i="10" s="1"/>
  <c r="D469" i="10" a="1"/>
  <c r="D469" i="10" s="1"/>
  <c r="D473" i="10" a="1"/>
  <c r="D473" i="10" s="1"/>
  <c r="D477" i="10" a="1"/>
  <c r="D477" i="10" s="1"/>
  <c r="D481" i="10" a="1"/>
  <c r="D481" i="10" s="1"/>
  <c r="D485" i="10" a="1"/>
  <c r="D485" i="10" s="1"/>
  <c r="D489" i="10" a="1"/>
  <c r="D489" i="10" s="1"/>
  <c r="D493" i="10" a="1"/>
  <c r="D493" i="10" s="1"/>
  <c r="D497" i="10" a="1"/>
  <c r="D497" i="10" s="1"/>
  <c r="F545" i="10" a="1"/>
  <c r="F545" i="10" s="1"/>
  <c r="E451" i="10" a="1"/>
  <c r="E451" i="10" s="1"/>
  <c r="D39" i="9"/>
  <c r="D54" i="9"/>
  <c r="D62" i="9"/>
  <c r="D66" i="9"/>
  <c r="D70" i="9"/>
  <c r="D74" i="9"/>
  <c r="D78" i="9"/>
  <c r="D86" i="9"/>
  <c r="D90" i="9"/>
  <c r="D94" i="9"/>
  <c r="D98" i="9"/>
  <c r="D102" i="9"/>
  <c r="D105" i="9"/>
  <c r="D109" i="9"/>
  <c r="D113" i="9"/>
  <c r="D117" i="9"/>
  <c r="D120" i="9"/>
  <c r="D124" i="9"/>
  <c r="D132" i="9"/>
  <c r="D136" i="9"/>
  <c r="D140" i="9"/>
  <c r="G144" i="9"/>
  <c r="G148" i="9"/>
  <c r="G152" i="9"/>
  <c r="G156" i="9"/>
  <c r="G160" i="9"/>
  <c r="G164" i="9"/>
  <c r="G168" i="9"/>
  <c r="G172" i="9"/>
  <c r="G176" i="9"/>
  <c r="G180" i="9"/>
  <c r="D299" i="10" a="1"/>
  <c r="D299" i="10" s="1"/>
  <c r="D303" i="10" a="1"/>
  <c r="D303" i="10" s="1"/>
  <c r="D307" i="10" a="1"/>
  <c r="D307" i="10" s="1"/>
  <c r="D311" i="10" a="1"/>
  <c r="D311" i="10" s="1"/>
  <c r="D315" i="10" a="1"/>
  <c r="D315" i="10" s="1"/>
  <c r="D319" i="10" a="1"/>
  <c r="D319" i="10" s="1"/>
  <c r="D323" i="10" a="1"/>
  <c r="D323" i="10" s="1"/>
  <c r="D327" i="10" a="1"/>
  <c r="D327" i="10" s="1"/>
  <c r="D331" i="10" a="1"/>
  <c r="D331" i="10" s="1"/>
  <c r="D334" i="10" a="1"/>
  <c r="D334" i="10" s="1"/>
  <c r="D338" i="10" a="1"/>
  <c r="D338" i="10" s="1"/>
  <c r="D342" i="10" a="1"/>
  <c r="D342" i="10" s="1"/>
  <c r="D346" i="10" a="1"/>
  <c r="D346" i="10" s="1"/>
  <c r="D350" i="10" a="1"/>
  <c r="D350" i="10" s="1"/>
  <c r="D354" i="10" a="1"/>
  <c r="D354" i="10" s="1"/>
  <c r="D358" i="10" a="1"/>
  <c r="D358" i="10" s="1"/>
  <c r="D362" i="10" a="1"/>
  <c r="D362" i="10" s="1"/>
  <c r="D366" i="10" a="1"/>
  <c r="D366" i="10" s="1"/>
  <c r="D370" i="10" a="1"/>
  <c r="D370" i="10" s="1"/>
  <c r="D374" i="10" a="1"/>
  <c r="D374" i="10" s="1"/>
  <c r="D378" i="10" a="1"/>
  <c r="D378" i="10" s="1"/>
  <c r="D382" i="10" a="1"/>
  <c r="D382" i="10" s="1"/>
  <c r="D386" i="10" a="1"/>
  <c r="D386" i="10" s="1"/>
  <c r="D390" i="10" a="1"/>
  <c r="D390" i="10" s="1"/>
  <c r="D394" i="10" a="1"/>
  <c r="D394" i="10" s="1"/>
  <c r="D398" i="10" a="1"/>
  <c r="D398" i="10" s="1"/>
  <c r="D402" i="10" a="1"/>
  <c r="D402" i="10" s="1"/>
  <c r="D406" i="10" a="1"/>
  <c r="D406" i="10" s="1"/>
  <c r="D410" i="10" a="1"/>
  <c r="D410" i="10" s="1"/>
  <c r="D414" i="10" a="1"/>
  <c r="D414" i="10" s="1"/>
  <c r="D418" i="10" a="1"/>
  <c r="D418" i="10" s="1"/>
  <c r="D422" i="10" a="1"/>
  <c r="D422" i="10" s="1"/>
  <c r="D426" i="10" a="1"/>
  <c r="D426" i="10" s="1"/>
  <c r="D430" i="10" a="1"/>
  <c r="D430" i="10" s="1"/>
  <c r="D434" i="10" a="1"/>
  <c r="D434" i="10" s="1"/>
  <c r="D438" i="10" a="1"/>
  <c r="D438" i="10" s="1"/>
  <c r="D442" i="10" a="1"/>
  <c r="D442" i="10" s="1"/>
  <c r="D446" i="10" a="1"/>
  <c r="D446" i="10" s="1"/>
  <c r="D450" i="10" a="1"/>
  <c r="D450" i="10" s="1"/>
  <c r="D454" i="10" a="1"/>
  <c r="D454" i="10" s="1"/>
  <c r="D458" i="10" a="1"/>
  <c r="D458" i="10" s="1"/>
  <c r="D462" i="10" a="1"/>
  <c r="D462" i="10" s="1"/>
  <c r="D466" i="10" a="1"/>
  <c r="D466" i="10" s="1"/>
  <c r="D470" i="10" a="1"/>
  <c r="D470" i="10" s="1"/>
  <c r="D474" i="10" a="1"/>
  <c r="D474" i="10" s="1"/>
  <c r="D478" i="10" a="1"/>
  <c r="D478" i="10" s="1"/>
  <c r="D482" i="10" a="1"/>
  <c r="D482" i="10" s="1"/>
  <c r="D486" i="10" a="1"/>
  <c r="D486" i="10" s="1"/>
  <c r="D490" i="10" a="1"/>
  <c r="D490" i="10" s="1"/>
  <c r="D494" i="10" a="1"/>
  <c r="D494" i="10" s="1"/>
  <c r="D498" i="10" a="1"/>
  <c r="D498" i="10" s="1"/>
  <c r="D502" i="10" a="1"/>
  <c r="D502" i="10" s="1"/>
  <c r="D506" i="10" a="1"/>
  <c r="D506" i="10" s="1"/>
  <c r="D510" i="10" a="1"/>
  <c r="D510" i="10" s="1"/>
  <c r="D514" i="10" a="1"/>
  <c r="D514" i="10" s="1"/>
  <c r="D518" i="10" a="1"/>
  <c r="D518" i="10" s="1"/>
  <c r="D522" i="10" a="1"/>
  <c r="D522" i="10" s="1"/>
  <c r="D526" i="10" a="1"/>
  <c r="D526" i="10" s="1"/>
  <c r="D530" i="10" a="1"/>
  <c r="D530" i="10" s="1"/>
  <c r="D534" i="10" a="1"/>
  <c r="D534" i="10" s="1"/>
  <c r="D538" i="10" a="1"/>
  <c r="D538" i="10" s="1"/>
  <c r="D542" i="10" a="1"/>
  <c r="D542" i="10" s="1"/>
  <c r="D546" i="10" a="1"/>
  <c r="D546" i="10" s="1"/>
  <c r="D550" i="10" a="1"/>
  <c r="D550" i="10" s="1"/>
  <c r="D554" i="10" a="1"/>
  <c r="D554" i="10" s="1"/>
  <c r="D558" i="10" a="1"/>
  <c r="D558" i="10" s="1"/>
  <c r="D64" i="9"/>
  <c r="D80" i="9"/>
  <c r="D84" i="9"/>
  <c r="D100" i="9"/>
  <c r="D107" i="9"/>
  <c r="D38" i="9"/>
  <c r="D122" i="9"/>
  <c r="D130" i="9"/>
  <c r="F543" i="10" a="1"/>
  <c r="F543" i="10" s="1"/>
  <c r="E512" i="10" a="1"/>
  <c r="E512" i="10" s="1"/>
  <c r="E449" i="10" a="1"/>
  <c r="E449" i="10" s="1"/>
  <c r="D43" i="9"/>
  <c r="D58" i="9"/>
  <c r="D67" i="9"/>
  <c r="D75" i="9"/>
  <c r="D79" i="9"/>
  <c r="D87" i="9"/>
  <c r="D95" i="9"/>
  <c r="D99" i="9"/>
  <c r="D106" i="9"/>
  <c r="D110" i="9"/>
  <c r="D114" i="9"/>
  <c r="D118" i="9"/>
  <c r="D121" i="9"/>
  <c r="D125" i="9"/>
  <c r="D129" i="9"/>
  <c r="D133" i="9"/>
  <c r="D137" i="9"/>
  <c r="D141" i="9"/>
  <c r="G145" i="9"/>
  <c r="G149" i="9"/>
  <c r="G153" i="9"/>
  <c r="G165" i="9"/>
  <c r="G169" i="9"/>
  <c r="G173" i="9"/>
  <c r="G177" i="9"/>
  <c r="G181" i="9"/>
  <c r="D300" i="10" a="1"/>
  <c r="D300" i="10" s="1"/>
  <c r="D304" i="10" a="1"/>
  <c r="D304" i="10" s="1"/>
  <c r="D308" i="10" a="1"/>
  <c r="D308" i="10" s="1"/>
  <c r="D312" i="10" a="1"/>
  <c r="D312" i="10" s="1"/>
  <c r="D316" i="10" a="1"/>
  <c r="D316" i="10" s="1"/>
  <c r="D320" i="10" a="1"/>
  <c r="D320" i="10" s="1"/>
  <c r="D324" i="10" a="1"/>
  <c r="D324" i="10" s="1"/>
  <c r="D328" i="10" a="1"/>
  <c r="D328" i="10" s="1"/>
  <c r="D332" i="10" a="1"/>
  <c r="D332" i="10" s="1"/>
  <c r="D335" i="10" a="1"/>
  <c r="D335" i="10" s="1"/>
  <c r="D339" i="10" a="1"/>
  <c r="D339" i="10" s="1"/>
  <c r="D343" i="10" a="1"/>
  <c r="D343" i="10" s="1"/>
  <c r="D347" i="10" a="1"/>
  <c r="D347" i="10" s="1"/>
  <c r="D351" i="10" a="1"/>
  <c r="D351" i="10" s="1"/>
  <c r="D355" i="10" a="1"/>
  <c r="D355" i="10" s="1"/>
  <c r="D359" i="10" a="1"/>
  <c r="D359" i="10" s="1"/>
  <c r="D363" i="10" a="1"/>
  <c r="D363" i="10" s="1"/>
  <c r="D367" i="10" a="1"/>
  <c r="D367" i="10" s="1"/>
  <c r="D371" i="10" a="1"/>
  <c r="D371" i="10" s="1"/>
  <c r="D375" i="10" a="1"/>
  <c r="D375" i="10" s="1"/>
  <c r="D379" i="10" a="1"/>
  <c r="D379" i="10" s="1"/>
  <c r="D383" i="10" a="1"/>
  <c r="D383" i="10" s="1"/>
  <c r="D387" i="10" a="1"/>
  <c r="D387" i="10" s="1"/>
  <c r="D391" i="10" a="1"/>
  <c r="D391" i="10" s="1"/>
  <c r="D395" i="10" a="1"/>
  <c r="D395" i="10" s="1"/>
  <c r="D399" i="10" a="1"/>
  <c r="D399" i="10" s="1"/>
  <c r="D403" i="10" a="1"/>
  <c r="D403" i="10" s="1"/>
  <c r="D407" i="10" a="1"/>
  <c r="D407" i="10" s="1"/>
  <c r="D411" i="10" a="1"/>
  <c r="D411" i="10" s="1"/>
  <c r="D415" i="10" a="1"/>
  <c r="D415" i="10" s="1"/>
  <c r="D419" i="10" a="1"/>
  <c r="D419" i="10" s="1"/>
  <c r="D423" i="10" a="1"/>
  <c r="D423" i="10" s="1"/>
  <c r="D427" i="10" a="1"/>
  <c r="D427" i="10" s="1"/>
  <c r="D431" i="10" a="1"/>
  <c r="D431" i="10" s="1"/>
  <c r="D435" i="10" a="1"/>
  <c r="D435" i="10" s="1"/>
  <c r="D439" i="10" a="1"/>
  <c r="D439" i="10" s="1"/>
  <c r="D443" i="10" a="1"/>
  <c r="D443" i="10" s="1"/>
  <c r="D447" i="10" a="1"/>
  <c r="D447" i="10" s="1"/>
  <c r="D451" i="10" a="1"/>
  <c r="D451" i="10" s="1"/>
  <c r="D455" i="10" a="1"/>
  <c r="D455" i="10" s="1"/>
  <c r="D459" i="10" a="1"/>
  <c r="D459" i="10" s="1"/>
  <c r="D463" i="10" a="1"/>
  <c r="D463" i="10" s="1"/>
  <c r="D467" i="10" a="1"/>
  <c r="D467" i="10" s="1"/>
  <c r="D471" i="10" a="1"/>
  <c r="D471" i="10" s="1"/>
  <c r="D475" i="10" a="1"/>
  <c r="D475" i="10" s="1"/>
  <c r="D479" i="10" a="1"/>
  <c r="D479" i="10" s="1"/>
  <c r="D483" i="10" a="1"/>
  <c r="D483" i="10" s="1"/>
  <c r="D487" i="10" a="1"/>
  <c r="D487" i="10" s="1"/>
  <c r="D491" i="10" a="1"/>
  <c r="D491" i="10" s="1"/>
  <c r="D495" i="10" a="1"/>
  <c r="D495" i="10" s="1"/>
  <c r="D499" i="10" a="1"/>
  <c r="D499" i="10" s="1"/>
  <c r="D503" i="10" a="1"/>
  <c r="D503" i="10" s="1"/>
  <c r="D507" i="10" a="1"/>
  <c r="D507" i="10" s="1"/>
  <c r="D511" i="10" a="1"/>
  <c r="D511" i="10" s="1"/>
  <c r="D515" i="10" a="1"/>
  <c r="D515" i="10" s="1"/>
  <c r="D519" i="10" a="1"/>
  <c r="D519" i="10" s="1"/>
  <c r="D523" i="10" a="1"/>
  <c r="D523" i="10" s="1"/>
  <c r="D527" i="10" a="1"/>
  <c r="D527" i="10" s="1"/>
  <c r="D531" i="10" a="1"/>
  <c r="D531" i="10" s="1"/>
  <c r="D535" i="10" a="1"/>
  <c r="D535" i="10" s="1"/>
  <c r="D539" i="10" a="1"/>
  <c r="D539" i="10" s="1"/>
  <c r="D543" i="10" a="1"/>
  <c r="D543" i="10" s="1"/>
  <c r="D547" i="10" a="1"/>
  <c r="D547" i="10" s="1"/>
  <c r="D551" i="10" a="1"/>
  <c r="D551" i="10" s="1"/>
  <c r="D555" i="10" a="1"/>
  <c r="D555" i="10" s="1"/>
  <c r="D559" i="10" a="1"/>
  <c r="D559" i="10" s="1"/>
  <c r="F541" i="10" a="1"/>
  <c r="F541" i="10" s="1"/>
  <c r="E440" i="10" a="1"/>
  <c r="E440" i="10" s="1"/>
  <c r="D47" i="9"/>
  <c r="D59" i="9"/>
  <c r="D68" i="9"/>
  <c r="D76" i="9"/>
  <c r="D88" i="9"/>
  <c r="D96" i="9"/>
  <c r="D103" i="9"/>
  <c r="D111" i="9"/>
  <c r="D115" i="9"/>
  <c r="D126" i="9"/>
  <c r="D134" i="9"/>
  <c r="D556" i="10" a="1"/>
  <c r="D556" i="10" s="1"/>
  <c r="D548" i="10" a="1"/>
  <c r="D548" i="10" s="1"/>
  <c r="D540" i="10" a="1"/>
  <c r="D540" i="10" s="1"/>
  <c r="D532" i="10" a="1"/>
  <c r="D532" i="10" s="1"/>
  <c r="D524" i="10" a="1"/>
  <c r="D524" i="10" s="1"/>
  <c r="D516" i="10" a="1"/>
  <c r="D516" i="10" s="1"/>
  <c r="D508" i="10" a="1"/>
  <c r="D508" i="10" s="1"/>
  <c r="D500" i="10" a="1"/>
  <c r="D500" i="10" s="1"/>
  <c r="D484" i="10" a="1"/>
  <c r="D484" i="10" s="1"/>
  <c r="D468" i="10" a="1"/>
  <c r="D468" i="10" s="1"/>
  <c r="D452" i="10" a="1"/>
  <c r="D452" i="10" s="1"/>
  <c r="D436" i="10" a="1"/>
  <c r="D436" i="10" s="1"/>
  <c r="D420" i="10" a="1"/>
  <c r="D420" i="10" s="1"/>
  <c r="D404" i="10" a="1"/>
  <c r="D404" i="10" s="1"/>
  <c r="D388" i="10" a="1"/>
  <c r="D388" i="10" s="1"/>
  <c r="D372" i="10" a="1"/>
  <c r="D372" i="10" s="1"/>
  <c r="D356" i="10" a="1"/>
  <c r="D356" i="10" s="1"/>
  <c r="D340" i="10" a="1"/>
  <c r="D340" i="10" s="1"/>
  <c r="D325" i="10" a="1"/>
  <c r="D325" i="10" s="1"/>
  <c r="D309" i="10" a="1"/>
  <c r="D309" i="10" s="1"/>
  <c r="G170" i="9"/>
  <c r="G154" i="9"/>
  <c r="D138" i="9"/>
  <c r="G20" i="10" a="1"/>
  <c r="G20" i="10" s="1"/>
  <c r="G16" i="10" a="1"/>
  <c r="G16" i="10" s="1"/>
  <c r="G9" i="10" a="1"/>
  <c r="G9" i="10" s="1"/>
  <c r="G7" i="10" a="1"/>
  <c r="G7" i="10" s="1"/>
  <c r="B17" i="7" l="1"/>
  <c r="B29" i="7"/>
  <c r="G14" i="7" l="1"/>
  <c r="A22" i="7"/>
  <c r="A23" i="7"/>
  <c r="G148" i="7"/>
  <c r="G158" i="7"/>
  <c r="G156" i="7"/>
  <c r="G178" i="7"/>
  <c r="G176" i="7"/>
  <c r="G49" i="7" l="1"/>
  <c r="G48" i="7"/>
  <c r="G47" i="7"/>
  <c r="G46" i="7"/>
  <c r="G45" i="7"/>
  <c r="G44" i="7"/>
  <c r="G43" i="7"/>
  <c r="G42" i="7"/>
  <c r="A17" i="7" l="1"/>
  <c r="A18" i="7"/>
  <c r="A20" i="7"/>
  <c r="A21" i="7"/>
  <c r="A24" i="7"/>
  <c r="A26" i="7"/>
  <c r="A27" i="7"/>
  <c r="A25" i="7"/>
  <c r="D32" i="7"/>
  <c r="D33" i="7"/>
  <c r="D34" i="7"/>
  <c r="D35" i="7"/>
  <c r="G35" i="7" s="1"/>
  <c r="E16" i="9" s="1"/>
  <c r="D36" i="7"/>
  <c r="D37" i="7"/>
  <c r="D38" i="7"/>
  <c r="G38" i="7" s="1"/>
  <c r="E19" i="9" s="1"/>
  <c r="D39" i="7"/>
  <c r="G39" i="7" s="1"/>
  <c r="E20" i="9" s="1"/>
  <c r="G54" i="7"/>
  <c r="G55" i="7"/>
  <c r="G56" i="7"/>
  <c r="G57" i="7"/>
  <c r="G58" i="7"/>
  <c r="G59" i="7"/>
  <c r="G60" i="7"/>
  <c r="G61" i="7"/>
  <c r="G62" i="7"/>
  <c r="G63" i="7"/>
  <c r="G64" i="7"/>
  <c r="G65" i="7"/>
  <c r="G66" i="7"/>
  <c r="G67" i="7"/>
  <c r="G68" i="7"/>
  <c r="G69" i="7"/>
  <c r="G70" i="7"/>
  <c r="G71" i="7"/>
  <c r="G72" i="7"/>
  <c r="G73" i="7"/>
  <c r="G74" i="7"/>
  <c r="G75" i="7"/>
  <c r="G76" i="7"/>
  <c r="G90" i="7"/>
  <c r="G91" i="7"/>
  <c r="M91" i="7"/>
  <c r="M93" i="7" s="1"/>
  <c r="O91" i="7"/>
  <c r="O92" i="7" s="1"/>
  <c r="O93" i="7" s="1"/>
  <c r="G92" i="7"/>
  <c r="G93" i="7"/>
  <c r="G94" i="7"/>
  <c r="G95" i="7"/>
  <c r="G96" i="7"/>
  <c r="G102" i="7"/>
  <c r="G103" i="7"/>
  <c r="G104" i="7"/>
  <c r="M104" i="7"/>
  <c r="M106" i="7" s="1"/>
  <c r="O104" i="7"/>
  <c r="O105" i="7" s="1"/>
  <c r="O106" i="7" s="1"/>
  <c r="G105" i="7"/>
  <c r="G106" i="7"/>
  <c r="G107" i="7"/>
  <c r="G108" i="7"/>
  <c r="G109" i="7"/>
  <c r="G118" i="7"/>
  <c r="D23" i="7" s="1"/>
  <c r="G115" i="7"/>
  <c r="D22" i="7" s="1"/>
  <c r="G22" i="7" s="1"/>
  <c r="D28" i="9" s="1"/>
  <c r="G121" i="7"/>
  <c r="G122" i="7"/>
  <c r="G81" i="7"/>
  <c r="G82" i="7"/>
  <c r="G83" i="7"/>
  <c r="G84" i="7"/>
  <c r="G85" i="7"/>
  <c r="G138" i="7"/>
  <c r="G139" i="7"/>
  <c r="G140" i="7"/>
  <c r="G141" i="7"/>
  <c r="G142" i="7"/>
  <c r="G143" i="7"/>
  <c r="G144" i="7"/>
  <c r="G145" i="7"/>
  <c r="G146" i="7"/>
  <c r="G147" i="7"/>
  <c r="G150" i="7"/>
  <c r="G151" i="7"/>
  <c r="P151" i="7"/>
  <c r="U151" i="7"/>
  <c r="G152" i="7"/>
  <c r="G153" i="7"/>
  <c r="G154" i="7"/>
  <c r="G155" i="7"/>
  <c r="G164" i="7"/>
  <c r="G165" i="7"/>
  <c r="G166" i="7"/>
  <c r="G167" i="7"/>
  <c r="G168" i="7"/>
  <c r="G169" i="7"/>
  <c r="G170" i="7"/>
  <c r="G171" i="7"/>
  <c r="G172" i="7"/>
  <c r="G173" i="7"/>
  <c r="G174" i="7"/>
  <c r="G175" i="7"/>
  <c r="G127" i="7"/>
  <c r="G128" i="7"/>
  <c r="G129" i="7"/>
  <c r="G130" i="7"/>
  <c r="G131" i="7"/>
  <c r="G132" i="7"/>
  <c r="G133" i="7"/>
  <c r="G37" i="7" l="1"/>
  <c r="E18" i="9" s="1"/>
  <c r="G34" i="7"/>
  <c r="E15" i="9" s="1"/>
  <c r="G36" i="7"/>
  <c r="E17" i="9" s="1"/>
  <c r="G33" i="7"/>
  <c r="E14" i="9" s="1"/>
  <c r="G32" i="7"/>
  <c r="E13" i="9" s="1"/>
  <c r="F110" i="7"/>
  <c r="I151" i="7"/>
  <c r="M109" i="7"/>
  <c r="G87" i="7"/>
  <c r="D19" i="7" s="1"/>
  <c r="G161" i="7"/>
  <c r="D26" i="7" s="1"/>
  <c r="G51" i="7"/>
  <c r="D17" i="7" s="1"/>
  <c r="E17" i="7" s="1"/>
  <c r="G135" i="7"/>
  <c r="D25" i="7" s="1"/>
  <c r="G124" i="7"/>
  <c r="M96" i="7"/>
  <c r="G78" i="7"/>
  <c r="D18" i="7" s="1"/>
  <c r="G181" i="7"/>
  <c r="D27" i="7" s="1"/>
  <c r="F97" i="7"/>
  <c r="G97" i="7" s="1"/>
  <c r="G99" i="7" s="1"/>
  <c r="D20" i="7" s="1"/>
  <c r="F19" i="7" l="1"/>
  <c r="F17" i="7"/>
  <c r="G23" i="7"/>
  <c r="D29" i="9" s="1"/>
  <c r="D24" i="7"/>
  <c r="G24" i="7" l="1"/>
  <c r="D30" i="9" s="1"/>
  <c r="G110" i="7" l="1"/>
  <c r="G112" i="7" s="1"/>
  <c r="D21" i="7" s="1"/>
  <c r="F18" i="7" l="1"/>
  <c r="G18" i="7" s="1"/>
  <c r="D24" i="9" s="1"/>
  <c r="F20" i="7"/>
  <c r="F21" i="7"/>
  <c r="F25" i="7"/>
  <c r="G25" i="7" s="1"/>
  <c r="D31" i="9" s="1"/>
  <c r="F26" i="7"/>
  <c r="G26" i="7" s="1"/>
  <c r="D32" i="9" s="1"/>
  <c r="F27" i="7"/>
  <c r="G27" i="7" s="1"/>
  <c r="D33" i="9" s="1"/>
  <c r="G17" i="7"/>
  <c r="D23" i="9" s="1"/>
  <c r="G19" i="7"/>
  <c r="D25" i="9" s="1"/>
  <c r="G20" i="7"/>
  <c r="D26" i="9" s="1"/>
  <c r="G21" i="7" l="1"/>
  <c r="D27" i="9" s="1"/>
  <c r="G29" i="7" l="1"/>
</calcChain>
</file>

<file path=xl/sharedStrings.xml><?xml version="1.0" encoding="utf-8"?>
<sst xmlns="http://schemas.openxmlformats.org/spreadsheetml/2006/main" count="412" uniqueCount="227">
  <si>
    <t xml:space="preserve">QUANTITY </t>
  </si>
  <si>
    <t>UNIT</t>
  </si>
  <si>
    <t>UNIT COST</t>
  </si>
  <si>
    <t>TOTAL</t>
  </si>
  <si>
    <t>LF</t>
  </si>
  <si>
    <t>6" MAIN</t>
  </si>
  <si>
    <t>8" MAIN</t>
  </si>
  <si>
    <t>10" MAIN</t>
  </si>
  <si>
    <t>12" MAIN</t>
  </si>
  <si>
    <t>16" MAIN</t>
  </si>
  <si>
    <t>FIRE HYDRANT</t>
  </si>
  <si>
    <t>EA</t>
  </si>
  <si>
    <t>15" MAIN</t>
  </si>
  <si>
    <t>18" MAIN</t>
  </si>
  <si>
    <t>CY</t>
  </si>
  <si>
    <t>SAFETY GRATES</t>
  </si>
  <si>
    <t>DITCH WORK</t>
  </si>
  <si>
    <t>SINGLE INLET/JUNCTION BOX</t>
  </si>
  <si>
    <t>DOUBLE INLET</t>
  </si>
  <si>
    <t>36-STRAND SM FIBER OPTIC CABLE</t>
  </si>
  <si>
    <t>CCTV CAMERA, POLE AND CABINET</t>
  </si>
  <si>
    <t>SIGNAL SYSTEM DETECTORS (2-WAY)</t>
  </si>
  <si>
    <t>SIGNAL CONTROLLER W/ F.O. MODEM</t>
  </si>
  <si>
    <t>3" CONDUIT IN NON-PAVED AREA</t>
  </si>
  <si>
    <t>SF</t>
  </si>
  <si>
    <t>8" RECLAIMED WATER</t>
  </si>
  <si>
    <t>10" RECLAIMED WATER</t>
  </si>
  <si>
    <t>12" RECLAIMED WATER</t>
  </si>
  <si>
    <t>16" RECLAIMED WATER</t>
  </si>
  <si>
    <t>4' MANHOLES</t>
  </si>
  <si>
    <t>5' MANHOLES</t>
  </si>
  <si>
    <t>HANDICAP RAMP AND DETECTABLE WARNING</t>
  </si>
  <si>
    <t>15" RCP CULVERT</t>
  </si>
  <si>
    <t>18" RCP CULVERT</t>
  </si>
  <si>
    <t>24" RCP CULVERT</t>
  </si>
  <si>
    <t>30" RCP CULVERT</t>
  </si>
  <si>
    <t>36" RCP CULVERT</t>
  </si>
  <si>
    <t>42" RCP CULVERT</t>
  </si>
  <si>
    <t>48" RCP CULVERT</t>
  </si>
  <si>
    <t>54" RCP CULVERT</t>
  </si>
  <si>
    <t>60" RCP CULVERT</t>
  </si>
  <si>
    <t>DETENTION POND OUTLET STRUCTURE</t>
  </si>
  <si>
    <t>SY</t>
  </si>
  <si>
    <t>CONCRETE SIDEWALK (4" CLASS A, 4" BASE)</t>
  </si>
  <si>
    <t>72" RCP CULVERT</t>
  </si>
  <si>
    <t>MAJOR AND MINOR COLLECTOR PAVEMENT (1.5", 2", 4", 8")</t>
  </si>
  <si>
    <t>LOCAL AND ALLEY PAVEMENT (1.5", 3", 8")</t>
  </si>
  <si>
    <t>MAJOR AND MINOR ARTERIAL PAVEMENT (1.5", 2", 4", 12")</t>
  </si>
  <si>
    <t>24" MAIN</t>
  </si>
  <si>
    <t>DEVELOPMENT:</t>
  </si>
  <si>
    <t>I. CITY WATER:</t>
  </si>
  <si>
    <t>II. CITY SEWER:</t>
  </si>
  <si>
    <t>IIa. WASTEWATER: GRAVITY MAIN (Min $1,000)</t>
  </si>
  <si>
    <t>IIb. WASTEWATER: FORCE MAIN (Min $1,000)</t>
  </si>
  <si>
    <t>INSPECTION FEES</t>
  </si>
  <si>
    <t>INFILTRATION TRENCH</t>
  </si>
  <si>
    <t>WATER QUALITY SWALE</t>
  </si>
  <si>
    <t>GREEN ROOF</t>
  </si>
  <si>
    <t>CONSTRUCTED WETLANDS</t>
  </si>
  <si>
    <t>DRY POND</t>
  </si>
  <si>
    <t>WET POND</t>
  </si>
  <si>
    <t>PERMEABLE PAVEMENT/PAVERS</t>
  </si>
  <si>
    <t>GRASS CHANNEL</t>
  </si>
  <si>
    <t>OWNER:</t>
  </si>
  <si>
    <t>APPLICANT:</t>
  </si>
  <si>
    <t>DEV. ADDRESS:</t>
  </si>
  <si>
    <t>SECTION:</t>
  </si>
  <si>
    <t>PHONE NO:</t>
  </si>
  <si>
    <t>COMPANY:</t>
  </si>
  <si>
    <t>ADDRESS:</t>
  </si>
  <si>
    <t>EMAIL:</t>
  </si>
  <si>
    <r>
      <rPr>
        <b/>
        <sz val="12"/>
        <rFont val="Calibri"/>
        <family val="2"/>
      </rPr>
      <t>Site owner or Developer Certification:</t>
    </r>
    <r>
      <rPr>
        <sz val="12"/>
        <rFont val="Calibri"/>
        <family val="2"/>
      </rPr>
      <t xml:space="preserve">
I certify under penalty of law that this document and all attachments were prepared by me, or under my direction or supervision.  The submitted information is to the best of my knowledge and belief true, accurate and complete.  I am aware that there are significant penalties for submitting false information, including the possibility of fine and imprisonment.  As specified in Tennessee Code Annotated Section39-16-702(a)(4), this declaration is made under penalty of perjury.  </t>
    </r>
  </si>
  <si>
    <t>$76.32/LF (TDOT Region 3)</t>
  </si>
  <si>
    <t>$55.36/LF  (TDOT Region 3)</t>
  </si>
  <si>
    <t>$42.93/LF   (TDOT Region 3)</t>
  </si>
  <si>
    <t>$93.24/LF  (TDOT Region 3)</t>
  </si>
  <si>
    <t>$110.81/LF (TDOT Region 3)</t>
  </si>
  <si>
    <t>$165.00/LF (TDOT Region 3)</t>
  </si>
  <si>
    <t>$167.98/LF (TDOT Region3)</t>
  </si>
  <si>
    <t>$255.00/LF (TDOT Region 3)</t>
  </si>
  <si>
    <t>$240.00/LF (TDOT Region 3)</t>
  </si>
  <si>
    <t>$36.79/LF (TDOT State)</t>
  </si>
  <si>
    <t>CY Class A Concrete</t>
  </si>
  <si>
    <t>LB Reinf Steel</t>
  </si>
  <si>
    <t>Cost/LB</t>
  </si>
  <si>
    <t xml:space="preserve">Cost/CY </t>
  </si>
  <si>
    <t>(TDOT Region 3)</t>
  </si>
  <si>
    <t>$100/Ton of Mix</t>
  </si>
  <si>
    <t>$30/Ton Base Stone</t>
  </si>
  <si>
    <t>$66.00/SY (Surfacing Contract)</t>
  </si>
  <si>
    <t>$41.1/SY (Surfacing Contract)</t>
  </si>
  <si>
    <t>$85/SY (Surfacing Contract)</t>
  </si>
  <si>
    <t>$105/SY (Surfacing Contract)</t>
  </si>
  <si>
    <t>Source</t>
  </si>
  <si>
    <t>$155/LF (West Main CIP Project)</t>
  </si>
  <si>
    <t>$4,000/EA (West Main CIP Project)</t>
  </si>
  <si>
    <t>$110/LF (Monticello CIP Project</t>
  </si>
  <si>
    <t>$105/LF (Granbury St Water Line CIP)</t>
  </si>
  <si>
    <t>$70/LF (Boyd Mill Water Line CIP)</t>
  </si>
  <si>
    <t>$30.00/CY Road and Drainage Excavation (TDOT Region 3)</t>
  </si>
  <si>
    <t>$30.00/CY Road and Drainage Excavation; $8.06/CY Furnishing &amp; Spreading Topsoil (TDOT Region 3)</t>
  </si>
  <si>
    <t>BIORETENTION/RAIN GARDEN (Water Quality Volume)</t>
  </si>
  <si>
    <t>URBAN BIORETENTION (Water Quality Volume)</t>
  </si>
  <si>
    <t>30" MAIN</t>
  </si>
  <si>
    <t>$270/LF (Five Mile Creek Interceptor CIP Project)</t>
  </si>
  <si>
    <t>$140/LF (Downs Boulevard 24" Water Line Extension CIP Project)</t>
  </si>
  <si>
    <t>3" CONDUIT UNDER PAVEMENT OR SIDEWALK</t>
  </si>
  <si>
    <t>$9/LF (TOC PROJECT)</t>
  </si>
  <si>
    <t>$23/LF (TOC PROJECT)</t>
  </si>
  <si>
    <t>$1348/EA (TOC PROJECT)</t>
  </si>
  <si>
    <t>$1.50/LF; GATOR PATCH IS $11/LF (TOC PROJECT)</t>
  </si>
  <si>
    <t>COF # (Site Plan):</t>
  </si>
  <si>
    <t>COF # (Plat):</t>
  </si>
  <si>
    <t xml:space="preserve">I. WATER MAIN (MIN $1,000) </t>
  </si>
  <si>
    <t>IIc. RECLAIMED WATER (Min $1,000)</t>
  </si>
  <si>
    <t xml:space="preserve">VIa. DRAINAGE INSPECTION - STORM PIPE </t>
  </si>
  <si>
    <t>VIb. DRAINAGE INSPECTION - DETENTION POND</t>
  </si>
  <si>
    <t>WATER DISTRICT:</t>
  </si>
  <si>
    <t>LS</t>
  </si>
  <si>
    <t>BOOSTER STATION (applicant to provide quote from manufacturer)</t>
  </si>
  <si>
    <t>4" RECLAIMED WATER</t>
  </si>
  <si>
    <t>6" RECLAIMED WATER</t>
  </si>
  <si>
    <t>LEVEL SPREADER</t>
  </si>
  <si>
    <t>6" FORCE MAIN</t>
  </si>
  <si>
    <t>8" FORCE MAIN</t>
  </si>
  <si>
    <t>10" FORCE MAIN</t>
  </si>
  <si>
    <t>12" FORCE MAIN</t>
  </si>
  <si>
    <t>16" FORCE MAIN</t>
  </si>
  <si>
    <t>24" FORCE MAIN</t>
  </si>
  <si>
    <t>4" FORCE MAIN</t>
  </si>
  <si>
    <t>CONCRETE DRIVEWAY - RESIDENTIAL (6" CLASS A, 4" BASE)</t>
  </si>
  <si>
    <t>CONCRETE DRIVEWAY - COMMERCIAL (8" CLASS A, 4" BASE)</t>
  </si>
  <si>
    <t xml:space="preserve">CONCRETE CURB AND GUTTER </t>
  </si>
  <si>
    <t xml:space="preserve">CONCRETE CURB </t>
  </si>
  <si>
    <t>TRAFFIC  SIGNAL MODIFICATION</t>
  </si>
  <si>
    <t>TRAFFIC  SIGNAL INSTALLATION (NEW)</t>
  </si>
  <si>
    <t>MULTI-USE PATH - ASPHALT (1.5" SURFACE, 3" BINDER, 4" BASE)</t>
  </si>
  <si>
    <t>MULTI-USE PATH - CONCRETE (4" CLASS A, 4" BASE)</t>
  </si>
  <si>
    <t>MULTI-USE PATH - PERVIOUS CONCRETE (4" PERVIOUS CONCRETE, 6" BASE)</t>
  </si>
  <si>
    <t>SURETY SUMMARY</t>
  </si>
  <si>
    <t>$10.00/SF (Called SURETY Contract)</t>
  </si>
  <si>
    <t>$10.00/LF (Called SURETY Contract)</t>
  </si>
  <si>
    <t>$35.00/LF (Called SURETY Contract)</t>
  </si>
  <si>
    <t>$7.00/SF (Called SURETY Contract)</t>
  </si>
  <si>
    <t>$800/EA (Called SURETY Contract)</t>
  </si>
  <si>
    <t>VIc. DRAINAGE INSPECTION - DITCH WORK (BASED ON 10' EQUIVALENT WIDTH)</t>
  </si>
  <si>
    <t>III. ROADWAY INPSECTION (MIN $1,000 - BASED 12' EQUIVALENT LANE WIDTH)</t>
  </si>
  <si>
    <t>LOCAL AND ALLEY PAVEMENT</t>
  </si>
  <si>
    <t xml:space="preserve">MAJOR AND MINOR ARTERIAL PAVEMENT </t>
  </si>
  <si>
    <t xml:space="preserve">CONCRETE DRIVEWAY - RESIDENTIAL </t>
  </si>
  <si>
    <t xml:space="preserve">CONCRETE DRIVEWAY - COMMERCIAL </t>
  </si>
  <si>
    <t>IX.  ITS ELEMENTS:</t>
  </si>
  <si>
    <t xml:space="preserve">HB&amp;TS </t>
  </si>
  <si>
    <t>CITY OF FRANKLIN</t>
  </si>
  <si>
    <t>APPLICABLE WATER DISTRICTS</t>
  </si>
  <si>
    <t>MALLORY VALLEY</t>
  </si>
  <si>
    <t>HARPETH VALLEY</t>
  </si>
  <si>
    <t>MILCROFTON</t>
  </si>
  <si>
    <r>
      <rPr>
        <b/>
        <sz val="12"/>
        <rFont val="Calibri"/>
        <family val="2"/>
      </rPr>
      <t xml:space="preserve">Note: </t>
    </r>
    <r>
      <rPr>
        <sz val="12"/>
        <rFont val="Calibri"/>
        <family val="2"/>
      </rPr>
      <t xml:space="preserve">City Streets includes all Streets within Public Right-of-way. </t>
    </r>
  </si>
  <si>
    <r>
      <rPr>
        <b/>
        <sz val="12"/>
        <rFont val="Calibri"/>
        <family val="2"/>
      </rPr>
      <t xml:space="preserve">Note: </t>
    </r>
    <r>
      <rPr>
        <sz val="12"/>
        <rFont val="Calibri"/>
        <family val="2"/>
      </rPr>
      <t>ITS Elements includes all substantial ITS infrastructure.</t>
    </r>
  </si>
  <si>
    <r>
      <rPr>
        <b/>
        <sz val="12"/>
        <rFont val="Calibri"/>
        <family val="2"/>
      </rPr>
      <t xml:space="preserve">Note: </t>
    </r>
    <r>
      <rPr>
        <sz val="12"/>
        <rFont val="Calibri"/>
        <family val="2"/>
      </rPr>
      <t xml:space="preserve">City Water includes all Public, City of Franklin District Water Infrastructure. Do not include private service lines. </t>
    </r>
  </si>
  <si>
    <r>
      <rPr>
        <b/>
        <sz val="12"/>
        <rFont val="Calibri"/>
        <family val="2"/>
      </rPr>
      <t xml:space="preserve">Note: </t>
    </r>
    <r>
      <rPr>
        <sz val="12"/>
        <rFont val="Calibri"/>
        <family val="2"/>
      </rPr>
      <t xml:space="preserve">City Sewer includes all Public, City of Franklin District Sewer Infrastructure. Do not include private service lines. </t>
    </r>
  </si>
  <si>
    <t>SHARED ACCESS DRIVE</t>
  </si>
  <si>
    <t>FIBEROPTIC PULL BOX</t>
  </si>
  <si>
    <t>SIGNS/STRIPING/ETC</t>
  </si>
  <si>
    <t>EPSC</t>
  </si>
  <si>
    <t>OF TOTAL</t>
  </si>
  <si>
    <t>TOTAL SURETIES</t>
  </si>
  <si>
    <t>SUB TOTAL</t>
  </si>
  <si>
    <t>DISTURBED ACREAGE:</t>
  </si>
  <si>
    <t>CONTINGENCY</t>
  </si>
  <si>
    <t xml:space="preserve">SUBTOTAL WATER </t>
  </si>
  <si>
    <t>SUBTOTAL SEWER</t>
  </si>
  <si>
    <t xml:space="preserve"> SUBTOTAL PRIVATE STREETS</t>
  </si>
  <si>
    <t xml:space="preserve">  SUBTOTAL PUBLIC STREETS</t>
  </si>
  <si>
    <r>
      <rPr>
        <b/>
        <sz val="12"/>
        <rFont val="Calibri"/>
        <family val="2"/>
      </rPr>
      <t xml:space="preserve">Note: </t>
    </r>
    <r>
      <rPr>
        <sz val="12"/>
        <rFont val="Calibri"/>
        <family val="2"/>
      </rPr>
      <t xml:space="preserve">Private Streets includes all private streets within public access easement. </t>
    </r>
  </si>
  <si>
    <t xml:space="preserve">  SUBTOTAL TRAFFIC SIGNALS </t>
  </si>
  <si>
    <t xml:space="preserve"> SUBTOTAL SIDEWALKS </t>
  </si>
  <si>
    <t>SUBTOTAL DRAINAGE</t>
  </si>
  <si>
    <t>SUBTOTAL GREEN INFRASTRUCTURE</t>
  </si>
  <si>
    <t>SUBTOTAL ITS ELEMENTS</t>
  </si>
  <si>
    <r>
      <t xml:space="preserve">PUMP STATIONS </t>
    </r>
    <r>
      <rPr>
        <i/>
        <sz val="12"/>
        <rFont val="Calibri"/>
        <family val="2"/>
      </rPr>
      <t>(applicant to provide quote from manufacturer)</t>
    </r>
  </si>
  <si>
    <t>acres</t>
  </si>
  <si>
    <t>BOX CULVERT(S)</t>
  </si>
  <si>
    <r>
      <t xml:space="preserve">Note: Public Sidewalk includes all required walkways integral to a larger Pedestrian Network. 
</t>
    </r>
    <r>
      <rPr>
        <vertAlign val="superscript"/>
        <sz val="12"/>
        <rFont val="Calibri"/>
        <family val="2"/>
      </rPr>
      <t>1</t>
    </r>
    <r>
      <rPr>
        <sz val="12"/>
        <rFont val="Calibri"/>
        <family val="2"/>
      </rPr>
      <t xml:space="preserve"> </t>
    </r>
    <r>
      <rPr>
        <sz val="10"/>
        <rFont val="Calibri"/>
        <family val="2"/>
      </rPr>
      <t>The $8/SF unit cost assumes only materials and minimal installation cost, and assumes all earthwork, utility relocation, mobilization, etc., costs are covered by the general construction of the associated site plan.  If sidewalk is not to be constructed and an in-lieu contribution to the City of Franklin's sidewalk bank is required in its place, the fee shall be based on  construction cost estimated from historical data for City of Franklin sidewalk construction projects.  Currently the fees-in-lieu amount is to be set at  $19/SF, based on the average cost per SF bid for the SR 96 West Sidewalk Project, let by the City of Franklin in June 2015.</t>
    </r>
  </si>
  <si>
    <t>SPECIAL ITEM 02</t>
  </si>
  <si>
    <t>DESCRIPTION:</t>
  </si>
  <si>
    <t>SPECIAL ITEM 01 (UNDERGROUND DETENTION, ETC.)</t>
  </si>
  <si>
    <t>SPECIAL ITEM 01 (WATER QUALITY UNIT, ETC.)</t>
  </si>
  <si>
    <r>
      <rPr>
        <b/>
        <sz val="12"/>
        <rFont val="Calibri"/>
        <family val="2"/>
      </rPr>
      <t xml:space="preserve">Note: </t>
    </r>
    <r>
      <rPr>
        <sz val="12"/>
        <rFont val="Calibri"/>
        <family val="2"/>
      </rPr>
      <t>Stormwater Drainage includes all substantial stormwater conveying and detaining infrastructure.
For Special Items, include description and cost estimate per unit.</t>
    </r>
  </si>
  <si>
    <r>
      <rPr>
        <b/>
        <sz val="12"/>
        <rFont val="Calibri"/>
        <family val="2"/>
      </rPr>
      <t xml:space="preserve">Note: </t>
    </r>
    <r>
      <rPr>
        <sz val="12"/>
        <rFont val="Calibri"/>
        <family val="2"/>
      </rPr>
      <t>Green Infrastructure includes all substantial stormwater quality infrastructure.
For Special Items, include description and cost estimate per unit.</t>
    </r>
  </si>
  <si>
    <t xml:space="preserve">IV. CITY STREETS: </t>
  </si>
  <si>
    <t>V. PRIVATE STREETS (INCLUDING SHARED ACCESS):</t>
  </si>
  <si>
    <t>VI. STREET ACCESS</t>
  </si>
  <si>
    <r>
      <t>VIII. TRAFFIC SIGNALS:</t>
    </r>
    <r>
      <rPr>
        <u/>
        <sz val="12"/>
        <rFont val="Calibri"/>
        <family val="2"/>
      </rPr>
      <t xml:space="preserve"> </t>
    </r>
  </si>
  <si>
    <r>
      <t>X. STORMWATER DRAINAGE:</t>
    </r>
    <r>
      <rPr>
        <u/>
        <sz val="12"/>
        <rFont val="Calibri"/>
        <family val="2"/>
      </rPr>
      <t/>
    </r>
  </si>
  <si>
    <t>XI. GREEN INFRASTRUCTURE:</t>
  </si>
  <si>
    <t>City of Franklin Approved Surety Calculator</t>
  </si>
  <si>
    <t xml:space="preserve"> ___ LF @ ___’ X ___’ (applicant to provide manufacturer quote)</t>
  </si>
  <si>
    <t>HEADWALLS (Concrete Volume)</t>
  </si>
  <si>
    <t>NON-STANDARD RCP (Elliptical, smaller than 15", etc., indicate dimension in description.)</t>
  </si>
  <si>
    <t xml:space="preserve">III. PUBLIC SIDEWALK: </t>
  </si>
  <si>
    <t>EPSC is based on a flat $7,500 per acre of disturbed area and is distributed proportionally across all surety categories. (Total EPSC amount =</t>
  </si>
  <si>
    <t>--- n/a ---</t>
  </si>
  <si>
    <t>VII. TEMPORARY TURNAROUNDS</t>
  </si>
  <si>
    <t>City of Franklin Approved Surety Calculator - Summary</t>
  </si>
  <si>
    <t>Applicant shall post sureties in the following amounts:</t>
  </si>
  <si>
    <t>I. City Water:</t>
  </si>
  <si>
    <t>V. Private Streets (Including Shared Access):</t>
  </si>
  <si>
    <t>X. Stormwater Drainage:</t>
  </si>
  <si>
    <t>II. City Sewer:</t>
  </si>
  <si>
    <t xml:space="preserve">III. Public Sidewalk: </t>
  </si>
  <si>
    <t xml:space="preserve">IV. City Streets: </t>
  </si>
  <si>
    <t>VI. Street Access</t>
  </si>
  <si>
    <t>VII. Temporary Turnarounds</t>
  </si>
  <si>
    <t xml:space="preserve">VIII. Traffic Signals: </t>
  </si>
  <si>
    <t>XI. Green Infrastructure:</t>
  </si>
  <si>
    <t>Line Items (For Reference Only:)</t>
  </si>
  <si>
    <t xml:space="preserve">COLLECTOR (or HEAVY DUTY) PAVEMENT </t>
  </si>
  <si>
    <t>IX.  ITS Elements:</t>
  </si>
  <si>
    <r>
      <t>III. PUBLIC SIDEWALK:</t>
    </r>
    <r>
      <rPr>
        <u/>
        <sz val="12"/>
        <rFont val="Calibri"/>
        <family val="2"/>
      </rPr>
      <t xml:space="preserve"> </t>
    </r>
  </si>
  <si>
    <t>1</t>
  </si>
  <si>
    <t>NEW OR MODIFIED STREET CONNECTIONS</t>
  </si>
  <si>
    <t>TEMPORARY CUL-DE-SAC OR SIMILAR</t>
  </si>
  <si>
    <r>
      <t xml:space="preserve">NOTE: Performance Calculations - Sureties are calculated from the Site Plan and approved during the Site Plan approval process. Sureties shall be posted prior to obtaining a building permit. Where a building permit is not expected, sureties shall be posted prior to obtaining a grading permit. If a Final Plat is approved at any time during the development process, all sureties will be transferred to said plat as a Condition of Approval.  Sureties posted should include Public Infrastructure, Erosion Control, Street Access, and all necessary repairs for work completed within the public right-of-way. </t>
    </r>
    <r>
      <rPr>
        <b/>
        <i/>
        <sz val="11"/>
        <rFont val="Calibri"/>
        <family val="2"/>
        <scheme val="minor"/>
      </rPr>
      <t>Any driveway or related encroachment on City of Franklin right-of-way, including the modification, revision, or change in use of any existing driveway facilities, shall require a Street Access Surety.</t>
    </r>
    <r>
      <rPr>
        <i/>
        <sz val="11"/>
        <rFont val="Calibri"/>
        <family val="2"/>
        <scheme val="minor"/>
      </rPr>
      <t xml:space="preserve"> A 10% contingency is applied to each surety category. EPSC is based on a flat $7,500 per acre of disturbed area and is distributed proportionally across all surety categories.</t>
    </r>
  </si>
  <si>
    <r>
      <t xml:space="preserve">Version: </t>
    </r>
    <r>
      <rPr>
        <b/>
        <sz val="12"/>
        <color rgb="FFFF0000"/>
        <rFont val="Calibri"/>
        <family val="2"/>
        <scheme val="minor"/>
      </rPr>
      <t>2023.01</t>
    </r>
  </si>
  <si>
    <t>NOTE: Performance Calculations - Sureties are calculated from the Site Plan and approved during the Site Plan approval process. Sureties shall be posted prior to obtaining a building permit. Where a building permit is not expected, sureties shall be posted prior to obtaining a grading permit. If a Final Plat is approved at any time during the development process, all sureties will be transferred to said plat as a Condition of Approval.  Sureties posted should include Public Infrastructure, Erosion Control, Street Access, and all necessary repairs for work completed within the public right-of-way. Any driveway or related encroachment on City of Franklin right-of-way, including the modification, revision, or change in use of any existing driveway facilities, shall require a Street Access Surety. A 25% contingency is applied to each surety category per Franklin Zoning Ordinance 21.2.1.A. (eff. Jan 1,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</si>
</sst>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quot;$&quot;#,##0"/>
    <numFmt numFmtId="166" formatCode="&quot;$&quot;#,##0\)"/>
  </numFmts>
  <fonts count="32" x14ac:knownFonts="1">
    <font>
      <sz val="10"/>
      <name val="Arial"/>
    </font>
    <font>
      <sz val="10"/>
      <name val="Arial"/>
      <family val="2"/>
    </font>
    <font>
      <sz val="12"/>
      <name val="Calibri"/>
      <family val="2"/>
    </font>
    <font>
      <u/>
      <sz val="12"/>
      <name val="Calibri"/>
      <family val="2"/>
    </font>
    <font>
      <b/>
      <sz val="12"/>
      <name val="Calibri"/>
      <family val="2"/>
    </font>
    <font>
      <b/>
      <sz val="12"/>
      <name val="Calibri"/>
      <family val="2"/>
      <scheme val="minor"/>
    </font>
    <font>
      <sz val="12"/>
      <name val="Calibri"/>
      <family val="2"/>
      <scheme val="minor"/>
    </font>
    <font>
      <b/>
      <u/>
      <sz val="12"/>
      <name val="Calibri"/>
      <family val="2"/>
      <scheme val="minor"/>
    </font>
    <font>
      <sz val="12"/>
      <color rgb="FF000000"/>
      <name val="Calibri"/>
      <family val="2"/>
    </font>
    <font>
      <i/>
      <sz val="12"/>
      <name val="Calibri"/>
      <family val="2"/>
      <scheme val="minor"/>
    </font>
    <font>
      <b/>
      <u/>
      <sz val="12"/>
      <color indexed="8"/>
      <name val="Calibri"/>
      <family val="2"/>
      <scheme val="minor"/>
    </font>
    <font>
      <b/>
      <i/>
      <sz val="12"/>
      <name val="Calibri"/>
      <family val="2"/>
      <scheme val="minor"/>
    </font>
    <font>
      <u/>
      <sz val="12"/>
      <name val="Calibri"/>
      <family val="2"/>
      <scheme val="minor"/>
    </font>
    <font>
      <i/>
      <u/>
      <sz val="12"/>
      <name val="Calibri"/>
      <family val="2"/>
      <scheme val="minor"/>
    </font>
    <font>
      <sz val="12"/>
      <name val="Arial"/>
      <family val="2"/>
    </font>
    <font>
      <i/>
      <sz val="12"/>
      <name val="Calibri"/>
      <family val="2"/>
    </font>
    <font>
      <b/>
      <sz val="16"/>
      <name val="Calibri"/>
      <family val="2"/>
      <scheme val="minor"/>
    </font>
    <font>
      <vertAlign val="superscript"/>
      <sz val="12"/>
      <name val="Calibri"/>
      <family val="2"/>
    </font>
    <font>
      <sz val="10"/>
      <name val="Calibri"/>
      <family val="2"/>
    </font>
    <font>
      <sz val="10"/>
      <name val="Arial"/>
      <family val="2"/>
    </font>
    <font>
      <b/>
      <sz val="11"/>
      <color theme="0"/>
      <name val="Calibri"/>
      <family val="2"/>
      <scheme val="minor"/>
    </font>
    <font>
      <sz val="11"/>
      <color theme="0"/>
      <name val="Calibri"/>
      <family val="2"/>
      <scheme val="minor"/>
    </font>
    <font>
      <b/>
      <sz val="12"/>
      <color rgb="FFFF0000"/>
      <name val="Calibri"/>
      <family val="2"/>
      <scheme val="minor"/>
    </font>
    <font>
      <b/>
      <sz val="10"/>
      <name val="Arial"/>
      <family val="2"/>
    </font>
    <font>
      <sz val="11"/>
      <color rgb="FF333333"/>
      <name val="Arial"/>
      <family val="2"/>
    </font>
    <font>
      <sz val="11"/>
      <color rgb="FF000000"/>
      <name val="Segoe UI"/>
      <family val="2"/>
    </font>
    <font>
      <b/>
      <sz val="20"/>
      <name val="Calibri"/>
      <family val="2"/>
      <scheme val="minor"/>
    </font>
    <font>
      <vertAlign val="superscript"/>
      <sz val="12"/>
      <name val="Calibri"/>
      <family val="2"/>
      <scheme val="minor"/>
    </font>
    <font>
      <u/>
      <sz val="10"/>
      <color theme="10"/>
      <name val="Arial"/>
      <family val="2"/>
    </font>
    <font>
      <i/>
      <sz val="11"/>
      <name val="Calibri"/>
      <family val="2"/>
      <scheme val="minor"/>
    </font>
    <font>
      <b/>
      <i/>
      <sz val="11"/>
      <name val="Calibri"/>
      <family val="2"/>
      <scheme val="minor"/>
    </font>
    <font>
      <b/>
      <sz val="12"/>
      <name val="Arial"/>
      <family val="2"/>
    </font>
  </fonts>
  <fills count="9">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CC"/>
      </patternFill>
    </fill>
    <fill>
      <patternFill patternType="solid">
        <fgColor theme="6"/>
      </patternFill>
    </fill>
    <fill>
      <patternFill patternType="solid">
        <fgColor theme="3" tint="0.59999389629810485"/>
        <bgColor indexed="64"/>
      </patternFill>
    </fill>
  </fills>
  <borders count="38">
    <border>
      <left/>
      <right/>
      <top/>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B2B2B2"/>
      </left>
      <right style="thin">
        <color rgb="FFB2B2B2"/>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thin">
        <color rgb="FFB2B2B2"/>
      </bottom>
      <diagonal/>
    </border>
    <border>
      <left style="thin">
        <color rgb="FFB2B2B2"/>
      </left>
      <right style="thin">
        <color rgb="FFB2B2B2"/>
      </right>
      <top style="thin">
        <color rgb="FFB2B2B2"/>
      </top>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right style="thin">
        <color rgb="FFB2B2B2"/>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19" fillId="6" borderId="21" applyNumberFormat="0" applyFont="0" applyAlignment="0" applyProtection="0"/>
    <xf numFmtId="0" fontId="21" fillId="7" borderId="0" applyNumberFormat="0" applyBorder="0" applyAlignment="0" applyProtection="0"/>
    <xf numFmtId="0" fontId="28" fillId="0" borderId="0" applyNumberFormat="0" applyFill="0" applyBorder="0" applyAlignment="0" applyProtection="0"/>
    <xf numFmtId="0" fontId="1" fillId="6" borderId="21" applyNumberFormat="0" applyFont="0" applyAlignment="0" applyProtection="0"/>
  </cellStyleXfs>
  <cellXfs count="206">
    <xf numFmtId="0" fontId="0" fillId="0" borderId="0" xfId="0"/>
    <xf numFmtId="0" fontId="5" fillId="0" borderId="0" xfId="0" applyFont="1" applyAlignment="1" applyProtection="1">
      <alignment shrinkToFit="1"/>
    </xf>
    <xf numFmtId="0" fontId="6" fillId="0" borderId="0" xfId="0" applyFont="1" applyProtection="1"/>
    <xf numFmtId="0" fontId="6" fillId="0" borderId="0" xfId="0" applyFont="1" applyBorder="1" applyProtection="1"/>
    <xf numFmtId="4" fontId="5" fillId="2" borderId="0" xfId="0" applyNumberFormat="1" applyFont="1" applyFill="1" applyBorder="1" applyAlignment="1" applyProtection="1">
      <alignment horizontal="right"/>
    </xf>
    <xf numFmtId="0" fontId="6" fillId="0" borderId="0" xfId="0" applyFont="1" applyAlignment="1" applyProtection="1">
      <alignment vertical="center"/>
    </xf>
    <xf numFmtId="0" fontId="6" fillId="2" borderId="0" xfId="0" applyFont="1" applyFill="1" applyBorder="1" applyAlignment="1" applyProtection="1">
      <alignment horizontal="right"/>
    </xf>
    <xf numFmtId="0" fontId="6" fillId="0" borderId="0" xfId="0" applyFont="1" applyFill="1" applyProtection="1"/>
    <xf numFmtId="4" fontId="6" fillId="0" borderId="0" xfId="0" applyNumberFormat="1" applyFont="1" applyFill="1" applyProtection="1"/>
    <xf numFmtId="165" fontId="6" fillId="0" borderId="0" xfId="1" applyNumberFormat="1" applyFont="1" applyFill="1" applyProtection="1"/>
    <xf numFmtId="0" fontId="5" fillId="5" borderId="1" xfId="0" applyFont="1" applyFill="1" applyBorder="1" applyAlignment="1" applyProtection="1">
      <alignment horizontal="right" shrinkToFit="1"/>
    </xf>
    <xf numFmtId="0" fontId="5" fillId="5" borderId="3" xfId="0" applyFont="1" applyFill="1" applyBorder="1" applyAlignment="1" applyProtection="1">
      <alignment horizontal="right" shrinkToFit="1"/>
    </xf>
    <xf numFmtId="0" fontId="5" fillId="5" borderId="2" xfId="0" applyFont="1" applyFill="1" applyBorder="1" applyAlignment="1" applyProtection="1">
      <alignment horizontal="right" shrinkToFit="1"/>
    </xf>
    <xf numFmtId="0" fontId="5" fillId="5" borderId="0" xfId="0" applyFont="1" applyFill="1" applyBorder="1" applyAlignment="1" applyProtection="1">
      <alignment horizontal="right" shrinkToFit="1"/>
    </xf>
    <xf numFmtId="0" fontId="5" fillId="5" borderId="0" xfId="0" applyFont="1" applyFill="1" applyBorder="1" applyAlignment="1" applyProtection="1">
      <alignment horizontal="right"/>
    </xf>
    <xf numFmtId="0" fontId="5" fillId="5" borderId="0" xfId="0" applyFont="1" applyFill="1" applyBorder="1" applyAlignment="1" applyProtection="1">
      <alignment shrinkToFit="1"/>
    </xf>
    <xf numFmtId="4" fontId="5" fillId="5" borderId="0" xfId="0" applyNumberFormat="1" applyFont="1" applyFill="1" applyBorder="1" applyAlignment="1" applyProtection="1">
      <alignment horizontal="right"/>
    </xf>
    <xf numFmtId="0" fontId="5" fillId="5" borderId="0" xfId="0" applyFont="1" applyFill="1" applyBorder="1" applyAlignment="1" applyProtection="1">
      <alignment horizontal="center" shrinkToFit="1"/>
    </xf>
    <xf numFmtId="165" fontId="5" fillId="5" borderId="5" xfId="1" applyNumberFormat="1" applyFont="1" applyFill="1" applyBorder="1" applyAlignment="1" applyProtection="1">
      <alignment horizontal="center" shrinkToFit="1"/>
    </xf>
    <xf numFmtId="0" fontId="6" fillId="2" borderId="2" xfId="0" applyFont="1" applyFill="1" applyBorder="1" applyAlignment="1" applyProtection="1"/>
    <xf numFmtId="0" fontId="6" fillId="2" borderId="0" xfId="0" applyFont="1" applyFill="1" applyBorder="1" applyAlignment="1" applyProtection="1"/>
    <xf numFmtId="165" fontId="21" fillId="7" borderId="8" xfId="4" applyNumberFormat="1" applyBorder="1" applyAlignment="1" applyProtection="1">
      <alignment horizontal="center" vertical="center"/>
    </xf>
    <xf numFmtId="165" fontId="21" fillId="7" borderId="20" xfId="4" applyNumberFormat="1" applyBorder="1" applyAlignment="1" applyProtection="1">
      <alignment horizontal="center" vertical="center"/>
    </xf>
    <xf numFmtId="0" fontId="7" fillId="5" borderId="1" xfId="0" applyFont="1" applyFill="1" applyBorder="1" applyAlignment="1" applyProtection="1">
      <alignment vertical="center"/>
    </xf>
    <xf numFmtId="0" fontId="12" fillId="5" borderId="3" xfId="0" applyFont="1" applyFill="1" applyBorder="1" applyAlignment="1" applyProtection="1">
      <alignment vertical="center"/>
    </xf>
    <xf numFmtId="0" fontId="13" fillId="5" borderId="3" xfId="0" applyFont="1" applyFill="1" applyBorder="1" applyAlignment="1" applyProtection="1">
      <alignment horizontal="center" vertical="center"/>
    </xf>
    <xf numFmtId="165" fontId="7" fillId="5" borderId="4" xfId="0" applyNumberFormat="1" applyFont="1" applyFill="1" applyBorder="1" applyAlignment="1" applyProtection="1">
      <alignment horizontal="center" vertical="center"/>
    </xf>
    <xf numFmtId="0" fontId="6" fillId="5" borderId="2" xfId="0" applyFont="1" applyFill="1" applyBorder="1" applyAlignment="1" applyProtection="1">
      <alignment vertical="center"/>
    </xf>
    <xf numFmtId="0" fontId="6" fillId="5" borderId="0" xfId="0" applyFont="1" applyFill="1" applyBorder="1" applyAlignment="1" applyProtection="1">
      <alignment vertical="center"/>
    </xf>
    <xf numFmtId="165" fontId="9" fillId="5" borderId="0" xfId="1" applyNumberFormat="1" applyFont="1" applyFill="1" applyBorder="1" applyAlignment="1" applyProtection="1">
      <alignment horizontal="center" vertical="center"/>
    </xf>
    <xf numFmtId="165" fontId="5" fillId="5" borderId="5" xfId="1" applyNumberFormat="1" applyFont="1" applyFill="1" applyBorder="1" applyAlignment="1" applyProtection="1">
      <alignment horizontal="center" vertical="center"/>
    </xf>
    <xf numFmtId="0" fontId="9" fillId="5" borderId="6" xfId="0" applyFont="1" applyFill="1" applyBorder="1" applyAlignment="1" applyProtection="1">
      <alignment vertical="center"/>
    </xf>
    <xf numFmtId="165" fontId="11" fillId="5" borderId="8" xfId="1" applyNumberFormat="1" applyFont="1" applyFill="1" applyBorder="1" applyAlignment="1" applyProtection="1">
      <alignment horizontal="center" vertical="center"/>
    </xf>
    <xf numFmtId="0" fontId="6" fillId="2" borderId="0" xfId="0" applyFont="1" applyFill="1" applyBorder="1" applyAlignment="1" applyProtection="1">
      <alignment vertical="center"/>
    </xf>
    <xf numFmtId="4" fontId="5" fillId="2" borderId="0" xfId="0" applyNumberFormat="1" applyFont="1" applyFill="1" applyBorder="1" applyAlignment="1" applyProtection="1">
      <alignment horizontal="right" vertical="center"/>
    </xf>
    <xf numFmtId="0" fontId="6" fillId="2" borderId="0" xfId="0" applyFont="1" applyFill="1" applyBorder="1" applyAlignment="1" applyProtection="1">
      <alignment horizontal="right" vertical="center"/>
    </xf>
    <xf numFmtId="0" fontId="6" fillId="0" borderId="0" xfId="0" applyFont="1" applyBorder="1" applyAlignment="1" applyProtection="1">
      <alignment vertical="center"/>
    </xf>
    <xf numFmtId="0" fontId="7" fillId="4" borderId="1" xfId="0" applyFont="1" applyFill="1" applyBorder="1" applyAlignment="1" applyProtection="1">
      <alignment vertical="center"/>
    </xf>
    <xf numFmtId="0" fontId="12" fillId="4" borderId="3" xfId="0" applyFont="1" applyFill="1" applyBorder="1" applyAlignment="1" applyProtection="1">
      <alignment vertical="center"/>
    </xf>
    <xf numFmtId="4" fontId="7" fillId="4" borderId="3" xfId="0" applyNumberFormat="1" applyFont="1" applyFill="1" applyBorder="1" applyAlignment="1" applyProtection="1">
      <alignment horizontal="center" vertical="center"/>
    </xf>
    <xf numFmtId="0" fontId="7" fillId="4" borderId="3" xfId="0" applyFont="1" applyFill="1" applyBorder="1" applyAlignment="1" applyProtection="1">
      <alignment horizontal="center" vertical="center"/>
    </xf>
    <xf numFmtId="165" fontId="7" fillId="4" borderId="4" xfId="1" applyNumberFormat="1" applyFont="1" applyFill="1" applyBorder="1" applyAlignment="1" applyProtection="1">
      <alignment horizontal="center" vertical="center"/>
    </xf>
    <xf numFmtId="0" fontId="6" fillId="4" borderId="2" xfId="0" applyFont="1" applyFill="1" applyBorder="1" applyAlignment="1" applyProtection="1">
      <alignment vertical="center"/>
    </xf>
    <xf numFmtId="0" fontId="6" fillId="4" borderId="0" xfId="0" applyFont="1" applyFill="1" applyBorder="1" applyAlignment="1" applyProtection="1">
      <alignment vertical="center"/>
    </xf>
    <xf numFmtId="4" fontId="6" fillId="4" borderId="9" xfId="1" applyNumberFormat="1" applyFont="1" applyFill="1" applyBorder="1" applyAlignment="1" applyProtection="1">
      <alignment horizontal="center" vertical="center"/>
    </xf>
    <xf numFmtId="0" fontId="6" fillId="4" borderId="0" xfId="0" applyFont="1" applyFill="1" applyBorder="1" applyAlignment="1" applyProtection="1">
      <alignment horizontal="center" vertical="center"/>
    </xf>
    <xf numFmtId="164" fontId="6" fillId="4" borderId="0" xfId="0" applyNumberFormat="1" applyFont="1" applyFill="1" applyBorder="1" applyAlignment="1" applyProtection="1">
      <alignment horizontal="center" vertical="center"/>
    </xf>
    <xf numFmtId="165" fontId="6" fillId="4" borderId="5" xfId="1" applyNumberFormat="1" applyFont="1" applyFill="1" applyBorder="1" applyAlignment="1" applyProtection="1">
      <alignment horizontal="center" vertical="center"/>
    </xf>
    <xf numFmtId="4" fontId="6" fillId="4" borderId="10" xfId="0" applyNumberFormat="1" applyFont="1" applyFill="1" applyBorder="1" applyAlignment="1" applyProtection="1">
      <alignment horizontal="center" vertical="center"/>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4" fontId="6" fillId="4" borderId="15" xfId="0" applyNumberFormat="1"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164" fontId="6" fillId="4" borderId="7" xfId="0" applyNumberFormat="1" applyFont="1" applyFill="1" applyBorder="1" applyAlignment="1" applyProtection="1">
      <alignment horizontal="center" vertical="center"/>
    </xf>
    <xf numFmtId="165" fontId="6" fillId="4" borderId="8" xfId="1" applyNumberFormat="1" applyFont="1" applyFill="1" applyBorder="1" applyAlignment="1" applyProtection="1">
      <alignment horizontal="center" vertical="center"/>
    </xf>
    <xf numFmtId="0" fontId="5" fillId="0" borderId="0" xfId="0" applyFont="1" applyAlignment="1" applyProtection="1">
      <alignment vertical="center"/>
    </xf>
    <xf numFmtId="0" fontId="12" fillId="2" borderId="3" xfId="0" applyFont="1" applyFill="1" applyBorder="1" applyAlignment="1" applyProtection="1">
      <alignment vertical="center"/>
    </xf>
    <xf numFmtId="4" fontId="7" fillId="2" borderId="3" xfId="0" applyNumberFormat="1" applyFont="1" applyFill="1" applyBorder="1" applyAlignment="1" applyProtection="1">
      <alignment horizontal="center" vertical="center"/>
    </xf>
    <xf numFmtId="0" fontId="7" fillId="2" borderId="3" xfId="0" applyFont="1" applyFill="1" applyBorder="1" applyAlignment="1" applyProtection="1">
      <alignment horizontal="center" vertical="center"/>
    </xf>
    <xf numFmtId="165" fontId="7" fillId="2" borderId="4" xfId="1" applyNumberFormat="1" applyFont="1" applyFill="1" applyBorder="1" applyAlignment="1" applyProtection="1">
      <alignment horizontal="center" vertical="center"/>
    </xf>
    <xf numFmtId="0" fontId="6" fillId="2" borderId="2" xfId="0" applyFont="1" applyFill="1" applyBorder="1" applyAlignment="1" applyProtection="1">
      <alignment vertical="center"/>
    </xf>
    <xf numFmtId="0" fontId="6" fillId="2" borderId="0" xfId="0" applyFont="1" applyFill="1" applyBorder="1" applyAlignment="1" applyProtection="1">
      <alignment horizontal="center" vertical="center"/>
    </xf>
    <xf numFmtId="6" fontId="6" fillId="2" borderId="0" xfId="0" applyNumberFormat="1" applyFont="1" applyFill="1" applyBorder="1" applyAlignment="1" applyProtection="1">
      <alignment horizontal="center" vertical="center"/>
    </xf>
    <xf numFmtId="165" fontId="6" fillId="2" borderId="5" xfId="1" applyNumberFormat="1" applyFont="1" applyFill="1" applyBorder="1" applyAlignment="1" applyProtection="1">
      <alignment horizontal="center" vertical="center"/>
    </xf>
    <xf numFmtId="4" fontId="6" fillId="2" borderId="0" xfId="0" applyNumberFormat="1" applyFont="1" applyFill="1" applyBorder="1" applyAlignment="1" applyProtection="1">
      <alignment horizontal="center" vertical="center"/>
    </xf>
    <xf numFmtId="164" fontId="6" fillId="2" borderId="0" xfId="0" applyNumberFormat="1" applyFont="1" applyFill="1" applyBorder="1" applyAlignment="1" applyProtection="1">
      <alignment horizontal="center" vertical="center"/>
    </xf>
    <xf numFmtId="165" fontId="6" fillId="2" borderId="5" xfId="1" applyNumberFormat="1" applyFont="1" applyFill="1" applyBorder="1" applyAlignment="1" applyProtection="1">
      <alignment horizontal="right" vertical="center"/>
    </xf>
    <xf numFmtId="0" fontId="7" fillId="2" borderId="1" xfId="0" applyFont="1" applyFill="1" applyBorder="1" applyAlignment="1" applyProtection="1">
      <alignment vertical="center"/>
    </xf>
    <xf numFmtId="0" fontId="6" fillId="2" borderId="6" xfId="0" applyFont="1" applyFill="1" applyBorder="1" applyAlignment="1" applyProtection="1">
      <alignment vertical="center"/>
    </xf>
    <xf numFmtId="0" fontId="6" fillId="2" borderId="7" xfId="0" applyFont="1" applyFill="1" applyBorder="1" applyAlignment="1" applyProtection="1">
      <alignment vertical="center"/>
    </xf>
    <xf numFmtId="0" fontId="6" fillId="2" borderId="7" xfId="0" applyFont="1" applyFill="1" applyBorder="1" applyAlignment="1" applyProtection="1">
      <alignment horizontal="center" vertical="center"/>
    </xf>
    <xf numFmtId="6" fontId="6" fillId="2" borderId="7" xfId="0" applyNumberFormat="1" applyFont="1" applyFill="1" applyBorder="1" applyAlignment="1" applyProtection="1">
      <alignment horizontal="center" vertical="center"/>
    </xf>
    <xf numFmtId="0" fontId="6" fillId="0" borderId="1" xfId="0" applyFont="1" applyBorder="1" applyAlignment="1" applyProtection="1">
      <alignment vertical="center"/>
    </xf>
    <xf numFmtId="0" fontId="6" fillId="0" borderId="3" xfId="0" applyFont="1" applyBorder="1" applyAlignment="1" applyProtection="1">
      <alignment vertical="center"/>
    </xf>
    <xf numFmtId="0" fontId="6" fillId="0" borderId="4" xfId="0" applyFont="1" applyBorder="1" applyAlignment="1" applyProtection="1">
      <alignment vertical="center"/>
    </xf>
    <xf numFmtId="164" fontId="6" fillId="0" borderId="0" xfId="0" applyNumberFormat="1" applyFont="1" applyAlignment="1" applyProtection="1">
      <alignment vertical="center"/>
    </xf>
    <xf numFmtId="2" fontId="6" fillId="0" borderId="2" xfId="0" applyNumberFormat="1" applyFont="1" applyBorder="1" applyAlignment="1" applyProtection="1">
      <alignment vertical="center"/>
    </xf>
    <xf numFmtId="164" fontId="6" fillId="0" borderId="0" xfId="0" applyNumberFormat="1" applyFont="1" applyBorder="1" applyAlignment="1" applyProtection="1">
      <alignment vertical="center"/>
    </xf>
    <xf numFmtId="164" fontId="6" fillId="0" borderId="5" xfId="0" applyNumberFormat="1" applyFont="1" applyBorder="1" applyAlignment="1" applyProtection="1">
      <alignment vertical="center"/>
    </xf>
    <xf numFmtId="0" fontId="6" fillId="0" borderId="0" xfId="0" applyFont="1" applyFill="1" applyBorder="1" applyAlignment="1" applyProtection="1"/>
    <xf numFmtId="4" fontId="5" fillId="0" borderId="0" xfId="0" applyNumberFormat="1" applyFont="1" applyFill="1" applyBorder="1" applyAlignment="1" applyProtection="1">
      <alignment horizontal="right"/>
    </xf>
    <xf numFmtId="0" fontId="6" fillId="0" borderId="0" xfId="0" applyFont="1" applyFill="1" applyBorder="1" applyAlignment="1" applyProtection="1">
      <alignment horizontal="right"/>
    </xf>
    <xf numFmtId="165" fontId="5" fillId="0" borderId="0" xfId="1" applyNumberFormat="1" applyFont="1" applyFill="1" applyBorder="1" applyAlignment="1" applyProtection="1">
      <alignment horizontal="right"/>
    </xf>
    <xf numFmtId="0" fontId="6" fillId="0" borderId="0" xfId="0" applyFont="1" applyFill="1" applyBorder="1" applyProtection="1"/>
    <xf numFmtId="0" fontId="7" fillId="2" borderId="22" xfId="0" applyFont="1" applyFill="1" applyBorder="1" applyAlignment="1" applyProtection="1">
      <alignment vertical="center"/>
    </xf>
    <xf numFmtId="0" fontId="12" fillId="2" borderId="11" xfId="0" applyFont="1" applyFill="1" applyBorder="1" applyAlignment="1" applyProtection="1">
      <alignment vertical="center"/>
    </xf>
    <xf numFmtId="4" fontId="7" fillId="2" borderId="11" xfId="0" applyNumberFormat="1" applyFont="1" applyFill="1" applyBorder="1" applyAlignment="1" applyProtection="1">
      <alignment horizontal="center" vertical="center"/>
    </xf>
    <xf numFmtId="0" fontId="7" fillId="2" borderId="11" xfId="0" applyFont="1" applyFill="1" applyBorder="1" applyAlignment="1" applyProtection="1">
      <alignment horizontal="center" vertical="center"/>
    </xf>
    <xf numFmtId="165" fontId="7" fillId="2" borderId="13" xfId="1" applyNumberFormat="1" applyFont="1" applyFill="1" applyBorder="1" applyAlignment="1" applyProtection="1">
      <alignment horizontal="center" vertical="center"/>
    </xf>
    <xf numFmtId="0" fontId="6" fillId="2" borderId="23" xfId="0" applyFont="1" applyFill="1" applyBorder="1" applyAlignment="1" applyProtection="1">
      <alignment vertical="center"/>
    </xf>
    <xf numFmtId="0" fontId="6" fillId="2" borderId="10" xfId="0" applyFont="1" applyFill="1" applyBorder="1" applyAlignment="1" applyProtection="1">
      <alignment vertical="center"/>
    </xf>
    <xf numFmtId="4" fontId="6" fillId="6" borderId="24" xfId="3" applyNumberFormat="1" applyFont="1" applyBorder="1" applyAlignment="1" applyProtection="1">
      <alignment horizontal="center" vertical="center"/>
      <protection locked="0"/>
    </xf>
    <xf numFmtId="0" fontId="6" fillId="2" borderId="10" xfId="0" applyFont="1" applyFill="1" applyBorder="1" applyAlignment="1" applyProtection="1">
      <alignment horizontal="center" vertical="center"/>
    </xf>
    <xf numFmtId="6" fontId="6" fillId="2" borderId="10" xfId="0" applyNumberFormat="1" applyFont="1" applyFill="1" applyBorder="1" applyAlignment="1" applyProtection="1">
      <alignment horizontal="center" vertical="center"/>
    </xf>
    <xf numFmtId="165" fontId="6" fillId="2" borderId="12" xfId="1" applyNumberFormat="1" applyFont="1" applyFill="1" applyBorder="1" applyAlignment="1" applyProtection="1">
      <alignment horizontal="center" vertical="center"/>
    </xf>
    <xf numFmtId="165" fontId="6" fillId="6" borderId="24" xfId="3" applyNumberFormat="1" applyFont="1" applyBorder="1" applyAlignment="1" applyProtection="1">
      <alignment horizontal="center" vertical="center"/>
      <protection locked="0"/>
    </xf>
    <xf numFmtId="0" fontId="6" fillId="2" borderId="23" xfId="0" applyFont="1" applyFill="1" applyBorder="1" applyAlignment="1" applyProtection="1">
      <alignment horizontal="right" vertical="center"/>
    </xf>
    <xf numFmtId="0" fontId="6" fillId="2" borderId="23" xfId="0" applyFont="1" applyFill="1" applyBorder="1" applyAlignment="1" applyProtection="1">
      <alignment horizontal="left" vertical="center"/>
    </xf>
    <xf numFmtId="0" fontId="6" fillId="2" borderId="10" xfId="0" applyFont="1" applyFill="1" applyBorder="1" applyAlignment="1" applyProtection="1">
      <alignment horizontal="left" vertical="center"/>
    </xf>
    <xf numFmtId="0" fontId="6" fillId="2" borderId="25" xfId="0" applyFont="1" applyFill="1" applyBorder="1" applyAlignment="1" applyProtection="1">
      <alignment vertical="center"/>
    </xf>
    <xf numFmtId="0" fontId="6" fillId="2" borderId="17" xfId="0" applyFont="1" applyFill="1" applyBorder="1" applyAlignment="1" applyProtection="1">
      <alignment vertical="center"/>
    </xf>
    <xf numFmtId="0" fontId="6" fillId="2" borderId="17" xfId="0" applyFont="1" applyFill="1" applyBorder="1" applyAlignment="1" applyProtection="1">
      <alignment horizontal="center" vertical="center"/>
    </xf>
    <xf numFmtId="4" fontId="6" fillId="6" borderId="27" xfId="3" applyNumberFormat="1" applyFont="1" applyBorder="1" applyAlignment="1" applyProtection="1">
      <alignment horizontal="center" vertical="center"/>
      <protection locked="0"/>
    </xf>
    <xf numFmtId="6" fontId="6" fillId="6" borderId="24" xfId="3" applyNumberFormat="1" applyFont="1" applyBorder="1" applyAlignment="1" applyProtection="1">
      <alignment horizontal="center" vertical="center"/>
      <protection locked="0"/>
    </xf>
    <xf numFmtId="0" fontId="10" fillId="2" borderId="22" xfId="0" applyFont="1" applyFill="1" applyBorder="1" applyAlignment="1" applyProtection="1">
      <alignment vertical="center"/>
    </xf>
    <xf numFmtId="165" fontId="20" fillId="7" borderId="20" xfId="4" applyNumberFormat="1" applyFont="1" applyBorder="1" applyAlignment="1" applyProtection="1">
      <alignment horizontal="center" vertical="center"/>
    </xf>
    <xf numFmtId="165" fontId="20" fillId="7" borderId="8" xfId="4" applyNumberFormat="1" applyFont="1" applyBorder="1" applyAlignment="1" applyProtection="1">
      <alignment horizontal="center" vertical="center"/>
    </xf>
    <xf numFmtId="9" fontId="6" fillId="2" borderId="10" xfId="2" applyFont="1" applyFill="1" applyBorder="1" applyAlignment="1" applyProtection="1">
      <alignment horizontal="center" vertical="center"/>
    </xf>
    <xf numFmtId="4" fontId="6" fillId="2" borderId="17" xfId="0" applyNumberFormat="1" applyFont="1" applyFill="1" applyBorder="1" applyAlignment="1" applyProtection="1">
      <alignment horizontal="center" vertical="center"/>
    </xf>
    <xf numFmtId="164" fontId="6" fillId="2" borderId="17" xfId="0" applyNumberFormat="1" applyFont="1" applyFill="1" applyBorder="1" applyAlignment="1" applyProtection="1">
      <alignment horizontal="center" vertical="center"/>
    </xf>
    <xf numFmtId="165" fontId="6" fillId="2" borderId="26" xfId="1" applyNumberFormat="1" applyFont="1" applyFill="1" applyBorder="1" applyAlignment="1" applyProtection="1">
      <alignment horizontal="right" vertical="center"/>
    </xf>
    <xf numFmtId="165" fontId="5" fillId="2" borderId="5" xfId="1" applyNumberFormat="1" applyFont="1" applyFill="1" applyBorder="1" applyAlignment="1" applyProtection="1">
      <alignment horizontal="right"/>
    </xf>
    <xf numFmtId="165" fontId="5" fillId="2" borderId="5" xfId="1" applyNumberFormat="1" applyFont="1" applyFill="1" applyBorder="1" applyAlignment="1" applyProtection="1">
      <alignment horizontal="right" vertical="center"/>
    </xf>
    <xf numFmtId="166" fontId="11" fillId="4" borderId="8" xfId="1" applyNumberFormat="1" applyFont="1" applyFill="1" applyBorder="1" applyAlignment="1" applyProtection="1">
      <alignment horizontal="left" vertical="center"/>
    </xf>
    <xf numFmtId="0" fontId="6" fillId="5" borderId="0" xfId="0" applyFont="1" applyFill="1" applyBorder="1" applyAlignment="1" applyProtection="1">
      <alignment horizontal="left" shrinkToFit="1"/>
    </xf>
    <xf numFmtId="49" fontId="9" fillId="5" borderId="0" xfId="1" applyNumberFormat="1" applyFont="1" applyFill="1" applyBorder="1" applyAlignment="1" applyProtection="1">
      <alignment horizontal="center" vertical="center"/>
    </xf>
    <xf numFmtId="0" fontId="6" fillId="6" borderId="21" xfId="3" applyFont="1" applyBorder="1" applyAlignment="1" applyProtection="1">
      <alignment horizontal="left" shrinkToFit="1"/>
      <protection locked="0"/>
    </xf>
    <xf numFmtId="0" fontId="8" fillId="0" borderId="0" xfId="0" applyFont="1" applyAlignment="1" applyProtection="1">
      <alignment horizontal="left" vertical="center"/>
    </xf>
    <xf numFmtId="0" fontId="14" fillId="2" borderId="10" xfId="0" applyFont="1" applyFill="1" applyBorder="1" applyAlignment="1" applyProtection="1">
      <alignment vertical="center"/>
    </xf>
    <xf numFmtId="165" fontId="6" fillId="2" borderId="10" xfId="0" applyNumberFormat="1" applyFont="1" applyFill="1" applyBorder="1" applyAlignment="1" applyProtection="1">
      <alignment horizontal="center" vertical="center"/>
    </xf>
    <xf numFmtId="0" fontId="24" fillId="0" borderId="0" xfId="0" applyFont="1"/>
    <xf numFmtId="0" fontId="25" fillId="0" borderId="0" xfId="0" applyFont="1"/>
    <xf numFmtId="49" fontId="27" fillId="2" borderId="11" xfId="0" applyNumberFormat="1" applyFont="1" applyFill="1" applyBorder="1" applyAlignment="1" applyProtection="1">
      <alignment horizontal="left" vertical="center"/>
    </xf>
    <xf numFmtId="0" fontId="26" fillId="0" borderId="33" xfId="0" applyFont="1" applyBorder="1" applyAlignment="1">
      <alignment vertical="top"/>
    </xf>
    <xf numFmtId="0" fontId="6" fillId="0" borderId="33" xfId="0" applyFont="1" applyBorder="1" applyAlignment="1">
      <alignment horizontal="left" indent="2"/>
    </xf>
    <xf numFmtId="0" fontId="6" fillId="0" borderId="0" xfId="0" applyFont="1"/>
    <xf numFmtId="0" fontId="5" fillId="0" borderId="33" xfId="0" applyFont="1" applyBorder="1" applyAlignment="1">
      <alignment horizontal="right" shrinkToFit="1"/>
    </xf>
    <xf numFmtId="0" fontId="5" fillId="0" borderId="33" xfId="0" applyFont="1" applyBorder="1" applyAlignment="1">
      <alignment horizontal="right"/>
    </xf>
    <xf numFmtId="0" fontId="6" fillId="0" borderId="33" xfId="6" applyFont="1" applyFill="1" applyBorder="1" applyAlignment="1">
      <alignment horizontal="left" shrinkToFit="1"/>
    </xf>
    <xf numFmtId="0" fontId="5" fillId="0" borderId="0" xfId="0" applyFont="1" applyAlignment="1">
      <alignment shrinkToFit="1"/>
    </xf>
    <xf numFmtId="0" fontId="6" fillId="0" borderId="0" xfId="0" applyFont="1" applyAlignment="1">
      <alignment vertical="center"/>
    </xf>
    <xf numFmtId="0" fontId="5" fillId="0" borderId="0" xfId="0" applyFont="1" applyAlignment="1">
      <alignment horizontal="right" vertical="center"/>
    </xf>
    <xf numFmtId="165" fontId="7" fillId="0" borderId="33" xfId="1" applyNumberFormat="1" applyFont="1" applyBorder="1" applyAlignment="1">
      <alignment horizontal="left" vertical="center" indent="2"/>
    </xf>
    <xf numFmtId="165" fontId="6" fillId="0" borderId="33" xfId="1" applyNumberFormat="1" applyFont="1" applyBorder="1" applyAlignment="1">
      <alignment horizontal="left" vertical="center" indent="2"/>
    </xf>
    <xf numFmtId="0" fontId="0" fillId="0" borderId="34" xfId="0" applyBorder="1"/>
    <xf numFmtId="165" fontId="6" fillId="0" borderId="10" xfId="1" applyNumberFormat="1" applyFont="1" applyBorder="1" applyAlignment="1">
      <alignment horizontal="center" vertical="center"/>
    </xf>
    <xf numFmtId="0" fontId="23" fillId="0" borderId="35" xfId="0" applyFont="1" applyBorder="1" applyAlignment="1">
      <alignment wrapText="1"/>
    </xf>
    <xf numFmtId="0" fontId="23" fillId="0" borderId="0" xfId="0" applyFont="1" applyAlignment="1">
      <alignment wrapText="1"/>
    </xf>
    <xf numFmtId="0" fontId="6" fillId="0" borderId="0" xfId="1" applyNumberFormat="1" applyFont="1"/>
    <xf numFmtId="0" fontId="6" fillId="0" borderId="0" xfId="0" applyFont="1" applyAlignment="1">
      <alignment shrinkToFit="1"/>
    </xf>
    <xf numFmtId="0" fontId="6" fillId="0" borderId="0" xfId="0" applyFont="1" applyAlignment="1">
      <alignment horizontal="left" shrinkToFit="1"/>
    </xf>
    <xf numFmtId="0" fontId="6" fillId="0" borderId="0" xfId="0" applyFont="1" applyAlignment="1">
      <alignment vertical="center" shrinkToFit="1"/>
    </xf>
    <xf numFmtId="0" fontId="6" fillId="0" borderId="0" xfId="1" applyNumberFormat="1" applyFont="1" applyAlignment="1">
      <alignment shrinkToFit="1"/>
    </xf>
    <xf numFmtId="0" fontId="6" fillId="0" borderId="0" xfId="0" applyFont="1" applyAlignment="1">
      <alignment horizontal="left" indent="2"/>
    </xf>
    <xf numFmtId="0" fontId="5" fillId="3" borderId="19" xfId="0" applyFont="1" applyFill="1" applyBorder="1" applyAlignment="1" applyProtection="1">
      <alignment horizontal="right" vertical="center" shrinkToFit="1"/>
    </xf>
    <xf numFmtId="0" fontId="5" fillId="3" borderId="19" xfId="0" applyFont="1" applyFill="1" applyBorder="1" applyAlignment="1" applyProtection="1">
      <alignment horizontal="right" vertical="center"/>
    </xf>
    <xf numFmtId="0" fontId="5" fillId="3" borderId="19" xfId="0" applyFont="1" applyFill="1" applyBorder="1" applyAlignment="1" applyProtection="1">
      <alignment horizontal="center" vertical="center"/>
    </xf>
    <xf numFmtId="0" fontId="2" fillId="3" borderId="18" xfId="0" applyFont="1" applyFill="1" applyBorder="1" applyAlignment="1" applyProtection="1">
      <alignment horizontal="left" vertical="center" wrapText="1"/>
    </xf>
    <xf numFmtId="0" fontId="6" fillId="3" borderId="19" xfId="0" applyFont="1" applyFill="1" applyBorder="1" applyAlignment="1" applyProtection="1">
      <alignment horizontal="left" vertical="center" wrapText="1"/>
    </xf>
    <xf numFmtId="0" fontId="0" fillId="0" borderId="19" xfId="0" applyBorder="1" applyAlignment="1" applyProtection="1">
      <alignment horizontal="left" vertical="center" wrapText="1"/>
    </xf>
    <xf numFmtId="0" fontId="6" fillId="3" borderId="18" xfId="0" applyFont="1" applyFill="1" applyBorder="1" applyAlignment="1" applyProtection="1">
      <alignment horizontal="left" vertical="center" wrapText="1"/>
    </xf>
    <xf numFmtId="0" fontId="2" fillId="3" borderId="19" xfId="0" applyFont="1" applyFill="1" applyBorder="1" applyAlignment="1" applyProtection="1">
      <alignment horizontal="left" vertical="center" wrapText="1"/>
    </xf>
    <xf numFmtId="0" fontId="6" fillId="2" borderId="10" xfId="0" applyFont="1" applyFill="1" applyBorder="1" applyAlignment="1" applyProtection="1">
      <alignment horizontal="left" vertical="center"/>
    </xf>
    <xf numFmtId="0" fontId="6" fillId="6" borderId="24" xfId="3" applyFont="1" applyBorder="1" applyAlignment="1" applyProtection="1">
      <alignment vertical="center"/>
      <protection locked="0"/>
    </xf>
    <xf numFmtId="0" fontId="6" fillId="2" borderId="6" xfId="0" applyFont="1" applyFill="1" applyBorder="1" applyAlignment="1" applyProtection="1">
      <alignment vertical="center"/>
    </xf>
    <xf numFmtId="0" fontId="6" fillId="2" borderId="7" xfId="0" applyFont="1" applyFill="1" applyBorder="1" applyAlignment="1" applyProtection="1">
      <alignment vertical="center"/>
    </xf>
    <xf numFmtId="0" fontId="6" fillId="2" borderId="32" xfId="0" applyFont="1" applyFill="1" applyBorder="1" applyAlignment="1" applyProtection="1">
      <alignment vertical="center"/>
    </xf>
    <xf numFmtId="0" fontId="6" fillId="6" borderId="21" xfId="3" applyFont="1" applyBorder="1" applyAlignment="1" applyProtection="1">
      <alignment horizontal="left" shrinkToFit="1"/>
      <protection locked="0"/>
    </xf>
    <xf numFmtId="0" fontId="6" fillId="6" borderId="30" xfId="3" applyFont="1" applyBorder="1" applyAlignment="1" applyProtection="1">
      <alignment horizontal="left" shrinkToFit="1"/>
      <protection locked="0"/>
    </xf>
    <xf numFmtId="0" fontId="6" fillId="6" borderId="31" xfId="3" applyFont="1" applyBorder="1" applyAlignment="1" applyProtection="1">
      <alignment horizontal="left" shrinkToFit="1"/>
      <protection locked="0"/>
    </xf>
    <xf numFmtId="0" fontId="6" fillId="6" borderId="28" xfId="3" applyFont="1" applyBorder="1" applyAlignment="1" applyProtection="1">
      <alignment horizontal="left" shrinkToFit="1"/>
      <protection locked="0"/>
    </xf>
    <xf numFmtId="0" fontId="5" fillId="4" borderId="1" xfId="0" applyFont="1" applyFill="1" applyBorder="1" applyAlignment="1" applyProtection="1">
      <alignment horizontal="left" vertical="center" wrapText="1"/>
    </xf>
    <xf numFmtId="0" fontId="5" fillId="4" borderId="3" xfId="0" applyFont="1" applyFill="1" applyBorder="1" applyAlignment="1" applyProtection="1">
      <alignment horizontal="left" vertical="center" wrapText="1"/>
    </xf>
    <xf numFmtId="0" fontId="5" fillId="4" borderId="4" xfId="0" applyFont="1" applyFill="1" applyBorder="1" applyAlignment="1" applyProtection="1">
      <alignment horizontal="left" vertical="center" wrapText="1"/>
    </xf>
    <xf numFmtId="0" fontId="6" fillId="5" borderId="14" xfId="0" applyFont="1" applyFill="1" applyBorder="1" applyAlignment="1" applyProtection="1">
      <alignment horizontal="left" vertical="center" wrapText="1" shrinkToFit="1"/>
    </xf>
    <xf numFmtId="0" fontId="6" fillId="5" borderId="15" xfId="0" applyFont="1" applyFill="1" applyBorder="1" applyAlignment="1" applyProtection="1">
      <alignment horizontal="left" vertical="center" wrapText="1" shrinkToFit="1"/>
    </xf>
    <xf numFmtId="0" fontId="6" fillId="5" borderId="16" xfId="0" applyFont="1" applyFill="1" applyBorder="1" applyAlignment="1" applyProtection="1">
      <alignment horizontal="left" vertical="center" wrapText="1" shrinkToFit="1"/>
    </xf>
    <xf numFmtId="0" fontId="2" fillId="3" borderId="18" xfId="0" applyFont="1" applyFill="1" applyBorder="1" applyAlignment="1" applyProtection="1">
      <alignment horizontal="left" vertical="center"/>
    </xf>
    <xf numFmtId="0" fontId="2" fillId="3" borderId="19" xfId="0" applyFont="1" applyFill="1" applyBorder="1" applyAlignment="1" applyProtection="1">
      <alignment horizontal="left" vertical="center"/>
    </xf>
    <xf numFmtId="49" fontId="28" fillId="6" borderId="21" xfId="5" applyNumberFormat="1" applyFill="1" applyBorder="1" applyAlignment="1" applyProtection="1">
      <alignment horizontal="left" shrinkToFit="1"/>
      <protection locked="0"/>
    </xf>
    <xf numFmtId="49" fontId="6" fillId="6" borderId="21" xfId="3" applyNumberFormat="1" applyFont="1" applyBorder="1" applyAlignment="1" applyProtection="1">
      <alignment horizontal="left" shrinkToFit="1"/>
      <protection locked="0"/>
    </xf>
    <xf numFmtId="49" fontId="6" fillId="6" borderId="28" xfId="3" applyNumberFormat="1" applyFont="1" applyBorder="1" applyAlignment="1" applyProtection="1">
      <alignment horizontal="left" shrinkToFit="1"/>
      <protection locked="0"/>
    </xf>
    <xf numFmtId="0" fontId="22" fillId="5" borderId="7" xfId="0" applyFont="1" applyFill="1" applyBorder="1" applyAlignment="1" applyProtection="1">
      <alignment horizontal="right" vertical="center"/>
    </xf>
    <xf numFmtId="0" fontId="5" fillId="5" borderId="0" xfId="0" applyFont="1" applyFill="1" applyBorder="1" applyAlignment="1" applyProtection="1">
      <alignment horizontal="left" shrinkToFit="1"/>
    </xf>
    <xf numFmtId="0" fontId="16" fillId="8" borderId="1" xfId="0" applyFont="1" applyFill="1" applyBorder="1" applyAlignment="1" applyProtection="1">
      <alignment horizontal="center" vertical="top"/>
    </xf>
    <xf numFmtId="0" fontId="16" fillId="8" borderId="3" xfId="0" applyFont="1" applyFill="1" applyBorder="1" applyAlignment="1" applyProtection="1">
      <alignment horizontal="center" vertical="top"/>
    </xf>
    <xf numFmtId="0" fontId="16" fillId="8" borderId="4" xfId="0" applyFont="1" applyFill="1" applyBorder="1" applyAlignment="1" applyProtection="1">
      <alignment horizontal="center" vertical="top"/>
    </xf>
    <xf numFmtId="0" fontId="5" fillId="8" borderId="6" xfId="0" applyFont="1" applyFill="1" applyBorder="1" applyAlignment="1" applyProtection="1">
      <alignment horizontal="center" vertical="top"/>
    </xf>
    <xf numFmtId="0" fontId="5" fillId="8" borderId="7" xfId="0" applyFont="1" applyFill="1" applyBorder="1" applyAlignment="1" applyProtection="1">
      <alignment horizontal="center" vertical="top"/>
    </xf>
    <xf numFmtId="0" fontId="5" fillId="8" borderId="8" xfId="0" applyFont="1" applyFill="1" applyBorder="1" applyAlignment="1" applyProtection="1">
      <alignment horizontal="center" vertical="top"/>
    </xf>
    <xf numFmtId="0" fontId="5" fillId="4" borderId="6" xfId="0" applyFont="1" applyFill="1" applyBorder="1" applyAlignment="1" applyProtection="1">
      <alignment horizontal="right" vertical="center" wrapText="1"/>
    </xf>
    <xf numFmtId="0" fontId="5" fillId="4" borderId="7" xfId="0" applyFont="1" applyFill="1" applyBorder="1" applyAlignment="1" applyProtection="1">
      <alignment horizontal="right" vertical="center" wrapText="1"/>
    </xf>
    <xf numFmtId="0" fontId="6" fillId="6" borderId="29" xfId="3" applyFont="1" applyBorder="1" applyAlignment="1" applyProtection="1">
      <alignment horizontal="left" shrinkToFit="1"/>
      <protection locked="0"/>
    </xf>
    <xf numFmtId="0" fontId="6" fillId="3" borderId="18" xfId="0" applyFont="1" applyFill="1" applyBorder="1" applyAlignment="1" applyProtection="1">
      <alignment horizontal="left" vertical="center"/>
    </xf>
    <xf numFmtId="0" fontId="6" fillId="3" borderId="19" xfId="0" applyFont="1" applyFill="1" applyBorder="1" applyAlignment="1" applyProtection="1">
      <alignment horizontal="left" vertical="center"/>
    </xf>
    <xf numFmtId="0" fontId="5" fillId="3" borderId="18" xfId="0" applyFont="1" applyFill="1" applyBorder="1" applyAlignment="1" applyProtection="1">
      <alignment horizontal="left" vertical="center"/>
    </xf>
    <xf numFmtId="0" fontId="5" fillId="3" borderId="19" xfId="0" applyFont="1" applyFill="1" applyBorder="1" applyAlignment="1" applyProtection="1">
      <alignment horizontal="left" vertical="center"/>
    </xf>
    <xf numFmtId="0" fontId="6" fillId="0" borderId="33" xfId="6" applyFont="1" applyFill="1" applyBorder="1" applyAlignment="1">
      <alignment horizontal="left" shrinkToFit="1"/>
    </xf>
    <xf numFmtId="0" fontId="1" fillId="0" borderId="10" xfId="0" applyFont="1" applyBorder="1"/>
    <xf numFmtId="0" fontId="7" fillId="0" borderId="33" xfId="0" applyFont="1" applyBorder="1" applyAlignment="1">
      <alignment vertical="center"/>
    </xf>
    <xf numFmtId="0" fontId="6" fillId="0" borderId="33" xfId="1" applyNumberFormat="1" applyFont="1" applyBorder="1" applyAlignment="1">
      <alignment horizontal="left" vertical="center"/>
    </xf>
    <xf numFmtId="0" fontId="6" fillId="0" borderId="0" xfId="0" applyFont="1" applyAlignment="1">
      <alignment shrinkToFit="1"/>
    </xf>
    <xf numFmtId="0" fontId="6" fillId="0" borderId="33" xfId="0" applyFont="1" applyBorder="1" applyAlignment="1">
      <alignment horizontal="left" shrinkToFit="1"/>
    </xf>
    <xf numFmtId="0" fontId="29" fillId="0" borderId="0" xfId="1" applyNumberFormat="1" applyFont="1" applyAlignment="1">
      <alignment horizontal="left" vertical="center" wrapText="1"/>
    </xf>
    <xf numFmtId="0" fontId="6" fillId="0" borderId="0" xfId="1" applyNumberFormat="1" applyFont="1" applyAlignment="1">
      <alignment horizontal="left" vertical="center"/>
    </xf>
    <xf numFmtId="0" fontId="6" fillId="0" borderId="9" xfId="0" applyFont="1" applyBorder="1" applyAlignment="1">
      <alignment vertical="center"/>
    </xf>
    <xf numFmtId="0" fontId="6" fillId="0" borderId="10" xfId="0" applyFont="1" applyBorder="1" applyAlignment="1">
      <alignment horizontal="center" vertical="center"/>
    </xf>
    <xf numFmtId="0" fontId="6" fillId="0" borderId="17" xfId="0" applyFont="1" applyBorder="1" applyAlignment="1">
      <alignment horizontal="center" vertical="center"/>
    </xf>
    <xf numFmtId="0" fontId="31" fillId="0" borderId="34" xfId="0" applyFont="1" applyBorder="1" applyAlignment="1">
      <alignment horizontal="left" wrapText="1"/>
    </xf>
    <xf numFmtId="0" fontId="31" fillId="0" borderId="10" xfId="0" applyFont="1" applyBorder="1" applyAlignment="1">
      <alignment horizontal="left" wrapText="1"/>
    </xf>
    <xf numFmtId="0" fontId="31" fillId="0" borderId="35" xfId="0" applyFont="1" applyBorder="1" applyAlignment="1">
      <alignment horizontal="left" wrapText="1"/>
    </xf>
    <xf numFmtId="0" fontId="6" fillId="0" borderId="0" xfId="0" applyFont="1" applyAlignment="1">
      <alignment vertical="center" shrinkToFit="1"/>
    </xf>
    <xf numFmtId="0" fontId="6" fillId="0" borderId="0" xfId="0" applyFont="1"/>
    <xf numFmtId="0" fontId="5" fillId="0" borderId="36" xfId="0" applyFont="1" applyBorder="1"/>
    <xf numFmtId="0" fontId="5" fillId="0" borderId="15" xfId="0" applyFont="1" applyBorder="1"/>
    <xf numFmtId="0" fontId="5" fillId="0" borderId="37" xfId="0" applyFont="1" applyBorder="1"/>
  </cellXfs>
  <cellStyles count="7">
    <cellStyle name="Accent3" xfId="4" builtinId="37"/>
    <cellStyle name="Currency" xfId="1" builtinId="4"/>
    <cellStyle name="Hyperlink" xfId="5" builtinId="8"/>
    <cellStyle name="Normal" xfId="0" builtinId="0"/>
    <cellStyle name="Note" xfId="3" builtinId="10"/>
    <cellStyle name="Note 2" xfId="6" xr:uid="{832BADD8-8988-44E6-9C15-CC09E678FC44}"/>
    <cellStyle name="Percent" xfId="2" builtinId="5"/>
  </cellStyles>
  <dxfs count="7">
    <dxf>
      <font>
        <b/>
        <i val="0"/>
      </font>
    </dxf>
    <dxf>
      <font>
        <b/>
        <i val="0"/>
      </font>
    </dxf>
    <dxf>
      <font>
        <b/>
        <i val="0"/>
      </font>
    </dxf>
    <dxf>
      <fill>
        <patternFill patternType="none">
          <bgColor auto="1"/>
        </patternFill>
      </fill>
      <border>
        <left style="thin">
          <color auto="1"/>
        </left>
        <right style="thin">
          <color auto="1"/>
        </right>
        <top style="thin">
          <color auto="1"/>
        </top>
        <bottom style="thin">
          <color auto="1"/>
        </bottom>
        <vertical/>
        <horizontal/>
      </border>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189"/>
  <sheetViews>
    <sheetView tabSelected="1" view="pageBreakPreview" zoomScaleNormal="100" zoomScaleSheetLayoutView="100" zoomScalePageLayoutView="25" workbookViewId="0">
      <selection activeCell="D45" sqref="D45"/>
    </sheetView>
  </sheetViews>
  <sheetFormatPr defaultRowHeight="15.75" x14ac:dyDescent="0.25"/>
  <cols>
    <col min="1" max="1" width="23" style="7" customWidth="1"/>
    <col min="2" max="2" width="8.7109375" style="7" customWidth="1"/>
    <col min="3" max="3" width="52.42578125" style="7" customWidth="1"/>
    <col min="4" max="4" width="17.7109375" style="8" customWidth="1"/>
    <col min="5" max="6" width="17.7109375" style="7" customWidth="1"/>
    <col min="7" max="7" width="17.7109375" style="9" customWidth="1"/>
    <col min="8" max="8" width="12.7109375" style="2" customWidth="1"/>
    <col min="9" max="21" width="12.7109375" style="2" hidden="1" customWidth="1"/>
    <col min="22" max="22" width="12.7109375" style="2" customWidth="1"/>
    <col min="23" max="16384" width="9.140625" style="2"/>
  </cols>
  <sheetData>
    <row r="1" spans="1:23" ht="21" x14ac:dyDescent="0.25">
      <c r="A1" s="174" t="s">
        <v>197</v>
      </c>
      <c r="B1" s="175"/>
      <c r="C1" s="175"/>
      <c r="D1" s="175"/>
      <c r="E1" s="175"/>
      <c r="F1" s="175"/>
      <c r="G1" s="176"/>
      <c r="V1" s="2" t="str">
        <f t="array" ref="V1">IFERROR(INDEX(QNTY,SMALL(IF(QNTY&lt;&gt;"",ROW(QNTY)),ROW(1:1))),"")</f>
        <v/>
      </c>
      <c r="W1" s="120"/>
    </row>
    <row r="2" spans="1:23" ht="16.5" thickBot="1" x14ac:dyDescent="0.3">
      <c r="A2" s="177" t="s">
        <v>225</v>
      </c>
      <c r="B2" s="178"/>
      <c r="C2" s="178"/>
      <c r="D2" s="178"/>
      <c r="E2" s="178"/>
      <c r="F2" s="178"/>
      <c r="G2" s="179"/>
      <c r="V2" s="2" t="str">
        <f t="array" ref="V2">IFERROR(INDEX(QNTY,SMALL(IF(QNTY&lt;&gt;"",ROW(QNTY)),ROW(2:2))),"")</f>
        <v/>
      </c>
    </row>
    <row r="3" spans="1:23" x14ac:dyDescent="0.25">
      <c r="A3" s="10" t="s">
        <v>49</v>
      </c>
      <c r="B3" s="157"/>
      <c r="C3" s="157"/>
      <c r="D3" s="11" t="s">
        <v>63</v>
      </c>
      <c r="E3" s="157"/>
      <c r="F3" s="157"/>
      <c r="G3" s="160"/>
      <c r="V3" s="2" t="str">
        <f t="array" ref="V3">IFERROR(INDEX(QNTY,SMALL(IF(QNTY&lt;&gt;"",ROW(QNTY)),ROW(3:3))),"")</f>
        <v/>
      </c>
    </row>
    <row r="4" spans="1:23" x14ac:dyDescent="0.25">
      <c r="A4" s="12" t="s">
        <v>112</v>
      </c>
      <c r="B4" s="158"/>
      <c r="C4" s="159"/>
      <c r="D4" s="13" t="s">
        <v>64</v>
      </c>
      <c r="E4" s="157"/>
      <c r="F4" s="157"/>
      <c r="G4" s="160"/>
      <c r="V4" s="2" t="str">
        <f t="array" ref="V4">IFERROR(INDEX(QNTY,SMALL(IF(QNTY&lt;&gt;"",ROW(QNTY)),ROW(4:4))),"")</f>
        <v/>
      </c>
    </row>
    <row r="5" spans="1:23" x14ac:dyDescent="0.25">
      <c r="A5" s="12" t="s">
        <v>111</v>
      </c>
      <c r="B5" s="157"/>
      <c r="C5" s="157"/>
      <c r="D5" s="14" t="s">
        <v>68</v>
      </c>
      <c r="E5" s="157"/>
      <c r="F5" s="157"/>
      <c r="G5" s="160"/>
      <c r="V5" s="2" t="str">
        <f t="array" ref="V5">IFERROR(INDEX(QNTY,SMALL(IF(QNTY&lt;&gt;"",ROW(QNTY)),ROW(5:5))),"")</f>
        <v/>
      </c>
    </row>
    <row r="6" spans="1:23" x14ac:dyDescent="0.25">
      <c r="A6" s="12" t="s">
        <v>65</v>
      </c>
      <c r="B6" s="157"/>
      <c r="C6" s="157"/>
      <c r="D6" s="13" t="s">
        <v>69</v>
      </c>
      <c r="E6" s="157"/>
      <c r="F6" s="157"/>
      <c r="G6" s="160"/>
      <c r="V6" s="2" t="str">
        <f t="array" ref="V6">IFERROR(INDEX(QNTY,SMALL(IF(QNTY&lt;&gt;"",ROW(QNTY)),ROW(6:6))),"")</f>
        <v/>
      </c>
    </row>
    <row r="7" spans="1:23" x14ac:dyDescent="0.25">
      <c r="A7" s="12" t="s">
        <v>66</v>
      </c>
      <c r="B7" s="157"/>
      <c r="C7" s="157"/>
      <c r="D7" s="13"/>
      <c r="E7" s="157"/>
      <c r="F7" s="157"/>
      <c r="G7" s="160"/>
      <c r="V7" s="2" t="str">
        <f t="array" ref="V7">IFERROR(INDEX(QNTY,SMALL(IF(QNTY&lt;&gt;"",ROW(QNTY)),ROW(7:7))),"")</f>
        <v/>
      </c>
    </row>
    <row r="8" spans="1:23" x14ac:dyDescent="0.25">
      <c r="A8" s="12" t="s">
        <v>117</v>
      </c>
      <c r="B8" s="182"/>
      <c r="C8" s="182"/>
      <c r="D8" s="13" t="s">
        <v>67</v>
      </c>
      <c r="E8" s="157"/>
      <c r="F8" s="157"/>
      <c r="G8" s="160"/>
      <c r="V8" s="2" t="str">
        <f t="array" ref="V8">IFERROR(INDEX(QNTY,SMALL(IF(QNTY&lt;&gt;"",ROW(QNTY)),ROW(8:8))),"")</f>
        <v/>
      </c>
    </row>
    <row r="9" spans="1:23" s="1" customFormat="1" x14ac:dyDescent="0.25">
      <c r="A9" s="12" t="s">
        <v>169</v>
      </c>
      <c r="B9" s="116"/>
      <c r="C9" s="114" t="s">
        <v>182</v>
      </c>
      <c r="D9" s="14" t="s">
        <v>70</v>
      </c>
      <c r="E9" s="169"/>
      <c r="F9" s="170"/>
      <c r="G9" s="171"/>
      <c r="V9" s="2" t="str">
        <f t="array" ref="V9">IFERROR(INDEX(QNTY,SMALL(IF(QNTY&lt;&gt;"",ROW(QNTY)),ROW(9:9))),"")</f>
        <v/>
      </c>
    </row>
    <row r="10" spans="1:23" s="1" customFormat="1" x14ac:dyDescent="0.25">
      <c r="A10" s="12"/>
      <c r="B10" s="15"/>
      <c r="C10" s="15"/>
      <c r="D10" s="16"/>
      <c r="E10" s="14"/>
      <c r="F10" s="17"/>
      <c r="G10" s="18"/>
      <c r="V10" s="2" t="str">
        <f t="array" ref="V10">IFERROR(INDEX(QNTY,SMALL(IF(QNTY&lt;&gt;"",ROW(QNTY)),ROW(10:10))),"")</f>
        <v/>
      </c>
    </row>
    <row r="11" spans="1:23" s="1" customFormat="1" ht="76.5" customHeight="1" thickBot="1" x14ac:dyDescent="0.3">
      <c r="A11" s="164" t="s">
        <v>71</v>
      </c>
      <c r="B11" s="165"/>
      <c r="C11" s="165"/>
      <c r="D11" s="165"/>
      <c r="E11" s="165"/>
      <c r="F11" s="165"/>
      <c r="G11" s="166"/>
      <c r="V11" s="2" t="str">
        <f t="array" ref="V11">IFERROR(INDEX(QNTY,SMALL(IF(QNTY&lt;&gt;"",ROW(QNTY)),ROW(11:11))),"")</f>
        <v/>
      </c>
    </row>
    <row r="12" spans="1:23" s="3" customFormat="1" ht="6" customHeight="1" thickBot="1" x14ac:dyDescent="0.3">
      <c r="A12" s="19"/>
      <c r="B12" s="20"/>
      <c r="C12" s="20"/>
      <c r="D12" s="4"/>
      <c r="E12" s="6"/>
      <c r="F12" s="6"/>
      <c r="G12" s="111"/>
      <c r="V12" s="2" t="str">
        <f t="array" ref="V12">IFERROR(INDEX(QNTY,SMALL(IF(QNTY&lt;&gt;"",ROW(QNTY)),ROW(12:12))),"")</f>
        <v/>
      </c>
    </row>
    <row r="13" spans="1:23" ht="99.95" customHeight="1" x14ac:dyDescent="0.25">
      <c r="A13" s="161" t="s">
        <v>226</v>
      </c>
      <c r="B13" s="162"/>
      <c r="C13" s="162"/>
      <c r="D13" s="162"/>
      <c r="E13" s="162"/>
      <c r="F13" s="162"/>
      <c r="G13" s="163"/>
      <c r="V13" s="2" t="str">
        <f t="array" ref="V13">IFERROR(INDEX(QNTY,SMALL(IF(QNTY&lt;&gt;"",ROW(QNTY)),ROW(13:13))),"")</f>
        <v/>
      </c>
    </row>
    <row r="14" spans="1:23" ht="18" customHeight="1" thickBot="1" x14ac:dyDescent="0.3">
      <c r="A14" s="180" t="s">
        <v>202</v>
      </c>
      <c r="B14" s="181"/>
      <c r="C14" s="181"/>
      <c r="D14" s="181"/>
      <c r="E14" s="181"/>
      <c r="F14" s="181"/>
      <c r="G14" s="113">
        <f>7500*$B$9</f>
        <v>0</v>
      </c>
      <c r="V14" s="2" t="str">
        <f t="array" ref="V14">IFERROR(INDEX(QNTY,SMALL(IF(QNTY&lt;&gt;"",ROW(QNTY)),ROW(14:14))),"")</f>
        <v/>
      </c>
    </row>
    <row r="15" spans="1:23" s="3" customFormat="1" ht="6" customHeight="1" thickBot="1" x14ac:dyDescent="0.3">
      <c r="A15" s="19"/>
      <c r="B15" s="20"/>
      <c r="C15" s="20"/>
      <c r="D15" s="4"/>
      <c r="E15" s="6"/>
      <c r="F15" s="6"/>
      <c r="G15" s="111"/>
      <c r="V15" s="2" t="str">
        <f t="array" ref="V15">IFERROR(INDEX(QNTY,SMALL(IF(QNTY&lt;&gt;"",ROW(QNTY)),ROW(15:15))),"")</f>
        <v/>
      </c>
    </row>
    <row r="16" spans="1:23" s="5" customFormat="1" x14ac:dyDescent="0.25">
      <c r="A16" s="23" t="s">
        <v>139</v>
      </c>
      <c r="B16" s="24"/>
      <c r="C16" s="24"/>
      <c r="D16" s="25" t="s">
        <v>168</v>
      </c>
      <c r="E16" s="25" t="s">
        <v>170</v>
      </c>
      <c r="F16" s="25" t="s">
        <v>165</v>
      </c>
      <c r="G16" s="26" t="s">
        <v>3</v>
      </c>
      <c r="V16" s="2" t="str">
        <f t="array" ref="V16">IFERROR(INDEX(QNTY,SMALL(IF(QNTY&lt;&gt;"",ROW(QNTY)),ROW(16:16))),"")</f>
        <v/>
      </c>
    </row>
    <row r="17" spans="1:22" s="5" customFormat="1" x14ac:dyDescent="0.25">
      <c r="A17" s="27" t="str">
        <f>A41</f>
        <v>I. CITY WATER:</v>
      </c>
      <c r="B17" s="173" t="str">
        <f>IF(B8="","SELECT WATER DISTRICT (see Row 8 above)",IF(B8="City of Franklin","","Sureties for Water to be posted with "&amp;B8))</f>
        <v>SELECT WATER DISTRICT (see Row 8 above)</v>
      </c>
      <c r="C17" s="173"/>
      <c r="D17" s="29" t="str">
        <f>IF(B8="CITY OF FRANKLIN",IF(G51=0,"----------",G51),"--- n/a ---")</f>
        <v>--- n/a ---</v>
      </c>
      <c r="E17" s="29" t="str">
        <f>IF(B8="CITY OF FRANKLIN",IF(D17="----------","----------",D17*0.25),"--- n/a ---")</f>
        <v>--- n/a ---</v>
      </c>
      <c r="F17" s="29" t="str">
        <f>IF(B8="CITY OF FRANKLIN",IF(D17="----------","----------",D17/(SUM($D$17:$D$21)+SUM($D$25:$D$27))*$G$14),"--- n/a ---")</f>
        <v>--- n/a ---</v>
      </c>
      <c r="G17" s="30" t="str">
        <f>IF(B8="CITY OF FRANKLIN",IF(SUM(D17:F17)=0,"-----------",IF(SUM(D17:F17)&lt;2000,"--- n/a ---",ROUNDUP(SUM(D17:F17),-3))),"--- n/a ---")</f>
        <v>--- n/a ---</v>
      </c>
      <c r="V17" s="2" t="str">
        <f t="array" ref="V17">IFERROR(INDEX(QNTY,SMALL(IF(QNTY&lt;&gt;"",ROW(QNTY)),ROW(17:17))),"")</f>
        <v/>
      </c>
    </row>
    <row r="18" spans="1:22" s="5" customFormat="1" x14ac:dyDescent="0.25">
      <c r="A18" s="27" t="str">
        <f>A53</f>
        <v>II. CITY SEWER:</v>
      </c>
      <c r="B18" s="28"/>
      <c r="C18" s="28"/>
      <c r="D18" s="29" t="str">
        <f>IF(G78=0,"----------",G78)</f>
        <v>----------</v>
      </c>
      <c r="E18" s="29" t="str">
        <f>IF(D18="----------","----------",D18*0.25)</f>
        <v>----------</v>
      </c>
      <c r="F18" s="29" t="str">
        <f>IF(D18="----------","----------",$D18/(SUM($D$17:$D$21)+SUM($D$25:$D$27))*$G$14)</f>
        <v>----------</v>
      </c>
      <c r="G18" s="30" t="str">
        <f t="shared" ref="G18:G20" si="0">IF(SUM(D18:F18)=0,"-----------",IF(SUM(D18:F18)&lt;2000,"--- n/a ---",ROUNDUP(SUM(D18:F18),-3)))</f>
        <v>-----------</v>
      </c>
      <c r="V18" s="2" t="str">
        <f t="array" ref="V18">IFERROR(INDEX(QNTY,SMALL(IF(QNTY&lt;&gt;"",ROW(QNTY)),ROW(18:18))),"")</f>
        <v/>
      </c>
    </row>
    <row r="19" spans="1:22" s="5" customFormat="1" x14ac:dyDescent="0.25">
      <c r="A19" s="27" t="s">
        <v>201</v>
      </c>
      <c r="B19" s="28"/>
      <c r="C19" s="28"/>
      <c r="D19" s="29" t="str">
        <f>IF(G87=0,"----------",G87)</f>
        <v>----------</v>
      </c>
      <c r="E19" s="29" t="str">
        <f>IF(D19="----------","----------",D19*0.25)</f>
        <v>----------</v>
      </c>
      <c r="F19" s="29" t="str">
        <f t="shared" ref="F19:F21" si="1">IF(D19="----------","----------",$D19/(SUM($D$17:$D$21)+SUM($D$25:$D$27))*$G$14)</f>
        <v>----------</v>
      </c>
      <c r="G19" s="30" t="str">
        <f>IF(SUM(D19:F19)=0,"-----------",IF(SUM(D19:F19)&lt;2000,"--- n/a ---",ROUNDUP(SUM(D19:F19),-3)))</f>
        <v>-----------</v>
      </c>
      <c r="V19" s="2" t="str">
        <f t="array" ref="V19">IFERROR(INDEX(QNTY,SMALL(IF(QNTY&lt;&gt;"",ROW(QNTY)),ROW(19:19))),"")</f>
        <v/>
      </c>
    </row>
    <row r="20" spans="1:22" s="5" customFormat="1" x14ac:dyDescent="0.25">
      <c r="A20" s="27" t="str">
        <f>A89</f>
        <v xml:space="preserve">IV. CITY STREETS: </v>
      </c>
      <c r="B20" s="28"/>
      <c r="C20" s="28"/>
      <c r="D20" s="29" t="str">
        <f>IF(G99=0,"----------",G99)</f>
        <v>----------</v>
      </c>
      <c r="E20" s="29" t="str">
        <f>IF(D20="----------","----------",D20*0.25)</f>
        <v>----------</v>
      </c>
      <c r="F20" s="29" t="str">
        <f t="shared" si="1"/>
        <v>----------</v>
      </c>
      <c r="G20" s="30" t="str">
        <f t="shared" si="0"/>
        <v>-----------</v>
      </c>
      <c r="V20" s="2" t="str">
        <f t="array" ref="V20">IFERROR(INDEX(QNTY,SMALL(IF(QNTY&lt;&gt;"",ROW(QNTY)),ROW(20:20))),"")</f>
        <v/>
      </c>
    </row>
    <row r="21" spans="1:22" s="5" customFormat="1" x14ac:dyDescent="0.25">
      <c r="A21" s="27" t="str">
        <f>A101</f>
        <v>V. PRIVATE STREETS (INCLUDING SHARED ACCESS):</v>
      </c>
      <c r="B21" s="28"/>
      <c r="C21" s="28"/>
      <c r="D21" s="29" t="str">
        <f>IF(G112=0,"----------",G112)</f>
        <v>----------</v>
      </c>
      <c r="E21" s="29" t="str">
        <f>IF(D21="----------","----------",D21*0.25)</f>
        <v>----------</v>
      </c>
      <c r="F21" s="29" t="str">
        <f t="shared" si="1"/>
        <v>----------</v>
      </c>
      <c r="G21" s="30" t="str">
        <f>IF(SUM(D21:F21)=0,"-----------",IF(SUM(D21:F21)&lt;2000,"--- n/a ---",ROUNDUP(SUM(D21:F21),-3)))</f>
        <v>-----------</v>
      </c>
      <c r="V21" s="2" t="str">
        <f t="array" ref="V21">IFERROR(INDEX(QNTY,SMALL(IF(QNTY&lt;&gt;"",ROW(QNTY)),ROW(21:21))),"")</f>
        <v/>
      </c>
    </row>
    <row r="22" spans="1:22" s="5" customFormat="1" x14ac:dyDescent="0.25">
      <c r="A22" s="27" t="str">
        <f>A114</f>
        <v>VI. STREET ACCESS</v>
      </c>
      <c r="B22" s="28"/>
      <c r="C22" s="28"/>
      <c r="D22" s="29" t="str">
        <f>IF(G115=0,"----------",G115)</f>
        <v>----------</v>
      </c>
      <c r="E22" s="115" t="s">
        <v>203</v>
      </c>
      <c r="F22" s="115" t="s">
        <v>203</v>
      </c>
      <c r="G22" s="30" t="str">
        <f>IF(SUM(D22:F22)=0,"-----------",IF(SUM(D22:F22)&lt;2000,"--- n/a ---",ROUNDUP(SUM(D22:F22),-3)))</f>
        <v>-----------</v>
      </c>
      <c r="V22" s="2" t="str">
        <f t="array" ref="V22">IFERROR(INDEX(QNTY,SMALL(IF(QNTY&lt;&gt;"",ROW(QNTY)),ROW(22:22))),"")</f>
        <v/>
      </c>
    </row>
    <row r="23" spans="1:22" s="5" customFormat="1" x14ac:dyDescent="0.25">
      <c r="A23" s="27" t="str">
        <f>A117</f>
        <v>VII. TEMPORARY TURNAROUNDS</v>
      </c>
      <c r="B23" s="28"/>
      <c r="C23" s="28"/>
      <c r="D23" s="29" t="str">
        <f>IF(G118=0,"----------",G118)</f>
        <v>----------</v>
      </c>
      <c r="E23" s="115" t="s">
        <v>203</v>
      </c>
      <c r="F23" s="115" t="s">
        <v>203</v>
      </c>
      <c r="G23" s="30" t="str">
        <f>IF(SUM(D23:F23)=0,"-----------",IF(SUM(D23:F23)&lt;2000,"--- n/a ---",ROUNDUP(SUM(D23:F23),-3)))</f>
        <v>-----------</v>
      </c>
      <c r="V23" s="2" t="str">
        <f t="array" ref="V23">IFERROR(INDEX(QNTY,SMALL(IF(QNTY&lt;&gt;"",ROW(QNTY)),ROW(23:23))),"")</f>
        <v/>
      </c>
    </row>
    <row r="24" spans="1:22" s="5" customFormat="1" x14ac:dyDescent="0.25">
      <c r="A24" s="27" t="str">
        <f>A120</f>
        <v xml:space="preserve">VIII. TRAFFIC SIGNALS: </v>
      </c>
      <c r="B24" s="28"/>
      <c r="C24" s="28"/>
      <c r="D24" s="29" t="str">
        <f>IF(G124=0,"----------",G124)</f>
        <v>----------</v>
      </c>
      <c r="E24" s="29" t="str">
        <f>IF(D24="----------","----------",D24*0.25)</f>
        <v>----------</v>
      </c>
      <c r="F24" s="115" t="s">
        <v>203</v>
      </c>
      <c r="G24" s="30" t="str">
        <f>IF(SUM(D24:F24)=0,"-----------",IF(SUM(D24:F24)&lt;2000,"--- n/a ---",ROUNDUP(SUM(D24:F24),-3)))</f>
        <v>-----------</v>
      </c>
      <c r="V24" s="2" t="str">
        <f t="array" ref="V24">IFERROR(INDEX(QNTY,SMALL(IF(QNTY&lt;&gt;"",ROW(QNTY)),ROW(24:24))),"")</f>
        <v/>
      </c>
    </row>
    <row r="25" spans="1:22" s="5" customFormat="1" x14ac:dyDescent="0.25">
      <c r="A25" s="27" t="str">
        <f>A126</f>
        <v>IX.  ITS ELEMENTS:</v>
      </c>
      <c r="B25" s="28"/>
      <c r="C25" s="28"/>
      <c r="D25" s="29" t="str">
        <f>IF(G135=0,"----------",G135)</f>
        <v>----------</v>
      </c>
      <c r="E25" s="29" t="str">
        <f>IF(D25="----------","----------",D25*0.25)</f>
        <v>----------</v>
      </c>
      <c r="F25" s="29" t="str">
        <f t="shared" ref="F25:F27" si="2">IF(D25="----------","----------",$D25/(SUM($D$17:$D$21)+SUM($D$25:$D$27))*$G$14)</f>
        <v>----------</v>
      </c>
      <c r="G25" s="30" t="str">
        <f>IF(SUM(D25:F25)=0,"-----------",IF(SUM(D25:F25)&lt;2000,"--- n/a ---",ROUNDUP(SUM(D25:F25),-3)))</f>
        <v>-----------</v>
      </c>
      <c r="V25" s="2" t="str">
        <f t="array" ref="V25">IFERROR(INDEX(QNTY,SMALL(IF(QNTY&lt;&gt;"",ROW(QNTY)),ROW(25:25))),"")</f>
        <v/>
      </c>
    </row>
    <row r="26" spans="1:22" s="5" customFormat="1" x14ac:dyDescent="0.25">
      <c r="A26" s="27" t="str">
        <f>A137</f>
        <v>X. STORMWATER DRAINAGE:</v>
      </c>
      <c r="B26" s="28"/>
      <c r="C26" s="28"/>
      <c r="D26" s="29" t="str">
        <f>IF(G161=0,"----------",G161)</f>
        <v>----------</v>
      </c>
      <c r="E26" s="29" t="str">
        <f>IF(D26="----------","----------",D26*0.25)</f>
        <v>----------</v>
      </c>
      <c r="F26" s="29" t="str">
        <f t="shared" si="2"/>
        <v>----------</v>
      </c>
      <c r="G26" s="30" t="str">
        <f t="shared" ref="G26:G27" si="3">IF(SUM(D26:F26)=0,"-----------",IF(SUM(D26:F26)&lt;2000,"--- n/a ---",ROUNDUP(SUM(D26:F26),-3)))</f>
        <v>-----------</v>
      </c>
      <c r="V26" s="2" t="str">
        <f t="array" ref="V26">IFERROR(INDEX(QNTY,SMALL(IF(QNTY&lt;&gt;"",ROW(QNTY)),ROW(26:26))),"")</f>
        <v/>
      </c>
    </row>
    <row r="27" spans="1:22" s="5" customFormat="1" x14ac:dyDescent="0.25">
      <c r="A27" s="27" t="str">
        <f>A163</f>
        <v>XI. GREEN INFRASTRUCTURE:</v>
      </c>
      <c r="B27" s="28"/>
      <c r="C27" s="28"/>
      <c r="D27" s="29" t="str">
        <f>IF(G181=0,"----------",G181)</f>
        <v>----------</v>
      </c>
      <c r="E27" s="29" t="str">
        <f>IF(D27="----------","----------",D27*0.25)</f>
        <v>----------</v>
      </c>
      <c r="F27" s="29" t="str">
        <f t="shared" si="2"/>
        <v>----------</v>
      </c>
      <c r="G27" s="30" t="str">
        <f t="shared" si="3"/>
        <v>-----------</v>
      </c>
      <c r="V27" s="2" t="str">
        <f t="array" ref="V27">IFERROR(INDEX(QNTY,SMALL(IF(QNTY&lt;&gt;"",ROW(QNTY)),ROW(27:27))),"")</f>
        <v/>
      </c>
    </row>
    <row r="28" spans="1:22" s="5" customFormat="1" x14ac:dyDescent="0.25">
      <c r="A28" s="27"/>
      <c r="B28" s="28"/>
      <c r="C28" s="28"/>
      <c r="D28" s="29"/>
      <c r="E28" s="29"/>
      <c r="F28" s="29"/>
      <c r="G28" s="30"/>
      <c r="V28" s="2" t="str">
        <f t="array" ref="V28">IFERROR(INDEX(QNTY,SMALL(IF(QNTY&lt;&gt;"",ROW(QNTY)),ROW(28:28))),"")</f>
        <v/>
      </c>
    </row>
    <row r="29" spans="1:22" s="5" customFormat="1" ht="16.5" thickBot="1" x14ac:dyDescent="0.3">
      <c r="A29" s="31" t="s">
        <v>167</v>
      </c>
      <c r="B29" s="172" t="str">
        <f>IF(ISBLANK($B$9)=FALSE,"","INCLUDE DISTURBED ACREAGE (see Row 9 above)")</f>
        <v>INCLUDE DISTURBED ACREAGE (see Row 9 above)</v>
      </c>
      <c r="C29" s="172"/>
      <c r="D29" s="172"/>
      <c r="E29" s="172"/>
      <c r="F29" s="172"/>
      <c r="G29" s="32">
        <f>SUM(G17:G27)</f>
        <v>0</v>
      </c>
      <c r="V29" s="2" t="str">
        <f t="array" ref="V29">IFERROR(INDEX(QNTY,SMALL(IF(QNTY&lt;&gt;"",ROW(QNTY)),ROW(29:29))),"")</f>
        <v/>
      </c>
    </row>
    <row r="30" spans="1:22" s="36" customFormat="1" ht="6" customHeight="1" thickBot="1" x14ac:dyDescent="0.3">
      <c r="A30" s="60"/>
      <c r="B30" s="33"/>
      <c r="C30" s="33"/>
      <c r="D30" s="34"/>
      <c r="E30" s="35"/>
      <c r="F30" s="35"/>
      <c r="G30" s="112"/>
      <c r="V30" s="2" t="str">
        <f t="array" ref="V30">IFERROR(INDEX(QNTY,SMALL(IF(QNTY&lt;&gt;"",ROW(QNTY)),ROW(30:30))),"")</f>
        <v/>
      </c>
    </row>
    <row r="31" spans="1:22" s="5" customFormat="1" x14ac:dyDescent="0.25">
      <c r="A31" s="37" t="s">
        <v>54</v>
      </c>
      <c r="B31" s="38"/>
      <c r="C31" s="38"/>
      <c r="D31" s="39" t="s">
        <v>0</v>
      </c>
      <c r="E31" s="40" t="s">
        <v>1</v>
      </c>
      <c r="F31" s="40" t="s">
        <v>2</v>
      </c>
      <c r="G31" s="41" t="s">
        <v>3</v>
      </c>
      <c r="V31" s="2" t="str">
        <f t="array" ref="V31">IFERROR(INDEX(QNTY,SMALL(IF(QNTY&lt;&gt;"",ROW(QNTY)),ROW(31:31))),"")</f>
        <v/>
      </c>
    </row>
    <row r="32" spans="1:22" s="5" customFormat="1" x14ac:dyDescent="0.25">
      <c r="A32" s="42" t="s">
        <v>113</v>
      </c>
      <c r="B32" s="43"/>
      <c r="C32" s="43"/>
      <c r="D32" s="44" t="str">
        <f>IF(SUM(D42:D47)=0,"",SUM(D42:D47))</f>
        <v/>
      </c>
      <c r="E32" s="45" t="s">
        <v>4</v>
      </c>
      <c r="F32" s="46">
        <v>1.25</v>
      </c>
      <c r="G32" s="47" t="str">
        <f>IF(B8="CITY OF FRANKLIN",IF(D32="","----------",IF(F32*D32&gt;1000, (F32*D32),(1000))),"--- n/a ---")</f>
        <v>--- n/a ---</v>
      </c>
      <c r="V32" s="2" t="str">
        <f t="array" ref="V32">IFERROR(INDEX(QNTY,SMALL(IF(QNTY&lt;&gt;"",ROW(QNTY)),ROW(32:32))),"")</f>
        <v/>
      </c>
    </row>
    <row r="33" spans="1:24" s="5" customFormat="1" x14ac:dyDescent="0.25">
      <c r="A33" s="42" t="s">
        <v>52</v>
      </c>
      <c r="B33" s="43"/>
      <c r="C33" s="43"/>
      <c r="D33" s="48" t="str">
        <f>IF(SUM(D54:D60)=0,"",SUM(D54:D60))</f>
        <v/>
      </c>
      <c r="E33" s="45" t="s">
        <v>4</v>
      </c>
      <c r="F33" s="46">
        <v>2</v>
      </c>
      <c r="G33" s="47" t="str">
        <f>IF(D33="","----------",IF(F33*D33&gt;1000, (F33*D33),(1000)))</f>
        <v>----------</v>
      </c>
      <c r="V33" s="2" t="str">
        <f t="array" ref="V33">IFERROR(INDEX(QNTY,SMALL(IF(QNTY&lt;&gt;"",ROW(QNTY)),ROW(33:33))),"")</f>
        <v/>
      </c>
    </row>
    <row r="34" spans="1:24" s="5" customFormat="1" x14ac:dyDescent="0.25">
      <c r="A34" s="42" t="s">
        <v>53</v>
      </c>
      <c r="B34" s="43"/>
      <c r="C34" s="43"/>
      <c r="D34" s="48" t="str">
        <f>IF(SUM(D63:D69)=0,"",SUM(D63:D69))</f>
        <v/>
      </c>
      <c r="E34" s="45" t="s">
        <v>4</v>
      </c>
      <c r="F34" s="46">
        <v>1.5</v>
      </c>
      <c r="G34" s="47" t="str">
        <f>IF(D34="","----------",IF(F34*D34&gt;1000, (F34*D34),(1000)))</f>
        <v>----------</v>
      </c>
      <c r="V34" s="2" t="str">
        <f t="array" ref="V34">IFERROR(INDEX(QNTY,SMALL(IF(QNTY&lt;&gt;"",ROW(QNTY)),ROW(34:34))),"")</f>
        <v/>
      </c>
    </row>
    <row r="35" spans="1:24" s="5" customFormat="1" x14ac:dyDescent="0.25">
      <c r="A35" s="42" t="s">
        <v>114</v>
      </c>
      <c r="B35" s="43"/>
      <c r="C35" s="43"/>
      <c r="D35" s="48" t="str">
        <f>IF(SUM(D71:D76)=0,"",SUM(D71:D76))</f>
        <v/>
      </c>
      <c r="E35" s="45" t="s">
        <v>4</v>
      </c>
      <c r="F35" s="46">
        <v>1.25</v>
      </c>
      <c r="G35" s="47" t="str">
        <f>IF(D35="","----------",IF(F35*D35&gt;1000, (F35*D35),(1000)))</f>
        <v>----------</v>
      </c>
      <c r="V35" s="2" t="str">
        <f t="array" ref="V35">IFERROR(INDEX(QNTY,SMALL(IF(QNTY&lt;&gt;"",ROW(QNTY)),ROW(35:35))),"")</f>
        <v/>
      </c>
    </row>
    <row r="36" spans="1:24" s="5" customFormat="1" x14ac:dyDescent="0.25">
      <c r="A36" s="42" t="s">
        <v>146</v>
      </c>
      <c r="B36" s="43"/>
      <c r="C36" s="43"/>
      <c r="D36" s="48" t="str">
        <f>IF(SUM(D103:D105)+SUM(D90:D92)=0,"",(SUM(D103:D105)+SUM(D90:D92))*9/24)</f>
        <v/>
      </c>
      <c r="E36" s="45" t="s">
        <v>4</v>
      </c>
      <c r="F36" s="46">
        <v>2</v>
      </c>
      <c r="G36" s="47" t="str">
        <f>IF(D36="","----------",IF(F36*D36&gt;1000, (F36*D36),(1000)))</f>
        <v>----------</v>
      </c>
      <c r="V36" s="2" t="str">
        <f t="array" ref="V36">IFERROR(INDEX(QNTY,SMALL(IF(QNTY&lt;&gt;"",ROW(QNTY)),ROW(36:36))),"")</f>
        <v/>
      </c>
    </row>
    <row r="37" spans="1:24" s="5" customFormat="1" x14ac:dyDescent="0.25">
      <c r="A37" s="42" t="s">
        <v>115</v>
      </c>
      <c r="B37" s="43"/>
      <c r="C37" s="43"/>
      <c r="D37" s="48" t="str">
        <f>IF(SUM(D138:D147)=0,"",SUM(D138:D147))</f>
        <v/>
      </c>
      <c r="E37" s="45" t="s">
        <v>4</v>
      </c>
      <c r="F37" s="46">
        <v>1</v>
      </c>
      <c r="G37" s="47" t="str">
        <f>IF(D37="","----------", (F37*D37))</f>
        <v>----------</v>
      </c>
      <c r="V37" s="2" t="str">
        <f t="array" ref="V37">IFERROR(INDEX(QNTY,SMALL(IF(QNTY&lt;&gt;"",ROW(QNTY)),ROW(37:37))),"")</f>
        <v/>
      </c>
    </row>
    <row r="38" spans="1:24" s="5" customFormat="1" x14ac:dyDescent="0.25">
      <c r="A38" s="42" t="s">
        <v>116</v>
      </c>
      <c r="B38" s="43"/>
      <c r="C38" s="43"/>
      <c r="D38" s="48" t="str">
        <f>IF(SUM(D165:D166)=0,"",SUM(D165:D166))</f>
        <v/>
      </c>
      <c r="E38" s="45" t="s">
        <v>14</v>
      </c>
      <c r="F38" s="46">
        <v>0.01</v>
      </c>
      <c r="G38" s="47" t="str">
        <f>IF(D38="","----------", (F38*D38))</f>
        <v>----------</v>
      </c>
      <c r="V38" s="2" t="str">
        <f t="array" ref="V38">IFERROR(INDEX(QNTY,SMALL(IF(QNTY&lt;&gt;"",ROW(QNTY)),ROW(38:38))),"")</f>
        <v/>
      </c>
      <c r="X38" s="117"/>
    </row>
    <row r="39" spans="1:24" s="5" customFormat="1" ht="16.5" thickBot="1" x14ac:dyDescent="0.3">
      <c r="A39" s="49" t="s">
        <v>145</v>
      </c>
      <c r="B39" s="50"/>
      <c r="C39" s="50"/>
      <c r="D39" s="51" t="str">
        <f>IF(SUM(D155)=0,"",SUM(D155)*9/10)</f>
        <v/>
      </c>
      <c r="E39" s="52" t="s">
        <v>4</v>
      </c>
      <c r="F39" s="53">
        <v>1</v>
      </c>
      <c r="G39" s="54" t="str">
        <f>IF(D39="","----------", (F39*D39))</f>
        <v>----------</v>
      </c>
      <c r="I39" s="55" t="s">
        <v>93</v>
      </c>
      <c r="V39" s="2" t="str">
        <f t="array" ref="V39">IFERROR(INDEX(QNTY,SMALL(IF(QNTY&lt;&gt;"",ROW(QNTY)),ROW(39:39))),"")</f>
        <v/>
      </c>
    </row>
    <row r="40" spans="1:24" s="36" customFormat="1" ht="6" customHeight="1" thickBot="1" x14ac:dyDescent="0.3">
      <c r="A40" s="60"/>
      <c r="B40" s="33"/>
      <c r="C40" s="33"/>
      <c r="D40" s="34"/>
      <c r="E40" s="35"/>
      <c r="F40" s="35"/>
      <c r="G40" s="112"/>
      <c r="V40" s="2" t="str">
        <f t="array" ref="V40">IFERROR(INDEX(QNTY,SMALL(IF(QNTY&lt;&gt;"",ROW(QNTY)),ROW(40:40))),"")</f>
        <v/>
      </c>
    </row>
    <row r="41" spans="1:24" s="5" customFormat="1" x14ac:dyDescent="0.25">
      <c r="A41" s="104" t="s">
        <v>50</v>
      </c>
      <c r="B41" s="85"/>
      <c r="C41" s="85"/>
      <c r="D41" s="86" t="s">
        <v>0</v>
      </c>
      <c r="E41" s="87" t="s">
        <v>1</v>
      </c>
      <c r="F41" s="87" t="s">
        <v>2</v>
      </c>
      <c r="G41" s="88" t="s">
        <v>3</v>
      </c>
      <c r="V41" s="2" t="str">
        <f t="array" ref="V41">IFERROR(INDEX(QNTY,SMALL(IF(QNTY&lt;&gt;"",ROW(QNTY)),ROW(41:41))),"")</f>
        <v/>
      </c>
      <c r="X41" s="117"/>
    </row>
    <row r="42" spans="1:24" s="5" customFormat="1" x14ac:dyDescent="0.25">
      <c r="A42" s="89" t="s">
        <v>5</v>
      </c>
      <c r="B42" s="90"/>
      <c r="C42" s="90"/>
      <c r="D42" s="91"/>
      <c r="E42" s="92" t="s">
        <v>4</v>
      </c>
      <c r="F42" s="93">
        <v>65</v>
      </c>
      <c r="G42" s="94" t="str">
        <f>IF(D42="","----------",D42*F42)</f>
        <v>----------</v>
      </c>
      <c r="V42" s="2" t="str">
        <f t="array" ref="V42">IFERROR(INDEX($D42:$D$200,SMALL(IF($D42:$D$200&lt;&gt;"",ROW($D42:$D$200)),ROW(42:42))),"")</f>
        <v/>
      </c>
    </row>
    <row r="43" spans="1:24" s="5" customFormat="1" x14ac:dyDescent="0.25">
      <c r="A43" s="89" t="s">
        <v>6</v>
      </c>
      <c r="B43" s="90"/>
      <c r="C43" s="90"/>
      <c r="D43" s="91"/>
      <c r="E43" s="92" t="s">
        <v>4</v>
      </c>
      <c r="F43" s="93">
        <v>70</v>
      </c>
      <c r="G43" s="94" t="str">
        <f t="shared" ref="G43:G49" si="4">IF(D43="","----------",D43*F43)</f>
        <v>----------</v>
      </c>
      <c r="I43" s="5" t="s">
        <v>98</v>
      </c>
      <c r="V43" s="2" t="str">
        <f t="array" ref="V43">IFERROR(INDEX($D43:$D$200,SMALL(IF($D43:$D$200&lt;&gt;"",ROW($D43:$D$200)),ROW(43:43))),"")</f>
        <v/>
      </c>
      <c r="X43" s="117"/>
    </row>
    <row r="44" spans="1:24" s="5" customFormat="1" x14ac:dyDescent="0.25">
      <c r="A44" s="89" t="s">
        <v>7</v>
      </c>
      <c r="B44" s="90"/>
      <c r="C44" s="90"/>
      <c r="D44" s="91"/>
      <c r="E44" s="92" t="s">
        <v>4</v>
      </c>
      <c r="F44" s="93">
        <v>105</v>
      </c>
      <c r="G44" s="94" t="str">
        <f t="shared" si="4"/>
        <v>----------</v>
      </c>
      <c r="I44" s="5" t="s">
        <v>97</v>
      </c>
      <c r="V44" s="2" t="str">
        <f t="array" ref="V44">IFERROR(INDEX($D44:$D$200,SMALL(IF($D44:$D$200&lt;&gt;"",ROW($D44:$D$200)),ROW(44:44))),"")</f>
        <v/>
      </c>
      <c r="X44" s="117"/>
    </row>
    <row r="45" spans="1:24" s="5" customFormat="1" x14ac:dyDescent="0.25">
      <c r="A45" s="89" t="s">
        <v>8</v>
      </c>
      <c r="B45" s="90"/>
      <c r="C45" s="90"/>
      <c r="D45" s="91"/>
      <c r="E45" s="92" t="s">
        <v>4</v>
      </c>
      <c r="F45" s="93">
        <v>100</v>
      </c>
      <c r="G45" s="94" t="str">
        <f t="shared" si="4"/>
        <v>----------</v>
      </c>
      <c r="V45" s="2" t="str">
        <f t="array" ref="V45">IFERROR(INDEX($D45:$D$200,SMALL(IF($D45:$D$200&lt;&gt;"",ROW($D45:$D$200)),ROW(45:45))),"")</f>
        <v/>
      </c>
      <c r="X45" s="117"/>
    </row>
    <row r="46" spans="1:24" s="5" customFormat="1" x14ac:dyDescent="0.25">
      <c r="A46" s="89" t="s">
        <v>9</v>
      </c>
      <c r="B46" s="90"/>
      <c r="C46" s="90"/>
      <c r="D46" s="91"/>
      <c r="E46" s="92" t="s">
        <v>4</v>
      </c>
      <c r="F46" s="93">
        <v>110</v>
      </c>
      <c r="G46" s="94" t="str">
        <f t="shared" si="4"/>
        <v>----------</v>
      </c>
      <c r="V46" s="2" t="str">
        <f t="array" ref="V46">IFERROR(INDEX($D46:$D$200,SMALL(IF($D46:$D$200&lt;&gt;"",ROW($D46:$D$200)),ROW(46:46))),"")</f>
        <v/>
      </c>
      <c r="X46" s="117"/>
    </row>
    <row r="47" spans="1:24" s="5" customFormat="1" x14ac:dyDescent="0.25">
      <c r="A47" s="89" t="s">
        <v>48</v>
      </c>
      <c r="B47" s="90"/>
      <c r="C47" s="90"/>
      <c r="D47" s="91"/>
      <c r="E47" s="92" t="s">
        <v>4</v>
      </c>
      <c r="F47" s="93">
        <v>140</v>
      </c>
      <c r="G47" s="94" t="str">
        <f t="shared" si="4"/>
        <v>----------</v>
      </c>
      <c r="I47" s="5" t="s">
        <v>105</v>
      </c>
      <c r="V47" s="2" t="str">
        <f t="array" ref="V47">IFERROR(INDEX($D47:$D$200,SMALL(IF($D47:$D$200&lt;&gt;"",ROW($D47:$D$200)),ROW(47:47))),"")</f>
        <v/>
      </c>
      <c r="X47" s="117"/>
    </row>
    <row r="48" spans="1:24" s="5" customFormat="1" x14ac:dyDescent="0.25">
      <c r="A48" s="89" t="s">
        <v>119</v>
      </c>
      <c r="B48" s="90"/>
      <c r="C48" s="90"/>
      <c r="D48" s="91"/>
      <c r="E48" s="92" t="s">
        <v>118</v>
      </c>
      <c r="F48" s="103"/>
      <c r="G48" s="94" t="str">
        <f t="shared" si="4"/>
        <v>----------</v>
      </c>
      <c r="V48" s="2" t="str">
        <f t="array" ref="V48">IFERROR(INDEX($D48:$D$200,SMALL(IF($D48:$D$200&lt;&gt;"",ROW($D48:$D$200)),ROW(48:48))),"")</f>
        <v/>
      </c>
      <c r="X48" s="117"/>
    </row>
    <row r="49" spans="1:24" s="5" customFormat="1" x14ac:dyDescent="0.25">
      <c r="A49" s="89" t="s">
        <v>10</v>
      </c>
      <c r="B49" s="90"/>
      <c r="C49" s="90"/>
      <c r="D49" s="91"/>
      <c r="E49" s="92" t="s">
        <v>11</v>
      </c>
      <c r="F49" s="93">
        <v>4000</v>
      </c>
      <c r="G49" s="94" t="str">
        <f t="shared" si="4"/>
        <v>----------</v>
      </c>
      <c r="I49" s="5" t="s">
        <v>95</v>
      </c>
      <c r="V49" s="2" t="str">
        <f t="array" ref="V49">IFERROR(INDEX($D49:$D$200,SMALL(IF($D49:$D$200&lt;&gt;"",ROW($D49:$D$200)),ROW(49:49))),"")</f>
        <v/>
      </c>
      <c r="X49" s="117"/>
    </row>
    <row r="50" spans="1:24" s="36" customFormat="1" ht="2.25" customHeight="1" thickBot="1" x14ac:dyDescent="0.3">
      <c r="A50" s="99"/>
      <c r="B50" s="100"/>
      <c r="C50" s="100"/>
      <c r="D50" s="108"/>
      <c r="E50" s="101"/>
      <c r="F50" s="109"/>
      <c r="G50" s="110"/>
      <c r="V50" s="2" t="str">
        <f t="array" ref="V50">IFERROR(INDEX($D50:$D$200,SMALL(IF($D50:$D$200&lt;&gt;"",ROW($D50:$D$200)),ROW(50:50))),"")</f>
        <v/>
      </c>
    </row>
    <row r="51" spans="1:24" s="5" customFormat="1" ht="36" customHeight="1" thickBot="1" x14ac:dyDescent="0.3">
      <c r="A51" s="147" t="s">
        <v>160</v>
      </c>
      <c r="B51" s="151"/>
      <c r="C51" s="151"/>
      <c r="D51" s="145" t="s">
        <v>171</v>
      </c>
      <c r="E51" s="145"/>
      <c r="F51" s="145"/>
      <c r="G51" s="105">
        <f>SUM(G42:G49)</f>
        <v>0</v>
      </c>
      <c r="V51" s="2" t="str">
        <f t="array" ref="V51">IFERROR(INDEX($D51:$D$200,SMALL(IF($D51:$D$200&lt;&gt;"",ROW($D51:$D$200)),ROW(51:51))),"")</f>
        <v/>
      </c>
    </row>
    <row r="52" spans="1:24" s="36" customFormat="1" ht="6" customHeight="1" thickBot="1" x14ac:dyDescent="0.3">
      <c r="A52" s="60"/>
      <c r="B52" s="33"/>
      <c r="C52" s="33"/>
      <c r="D52" s="34"/>
      <c r="E52" s="35"/>
      <c r="F52" s="35"/>
      <c r="G52" s="112"/>
      <c r="V52" s="2" t="str">
        <f t="array" ref="V52">IFERROR(INDEX($D52:$D$200,SMALL(IF($D52:$D$200&lt;&gt;"",ROW($D52:$D$200)),ROW(52:52))),"")</f>
        <v/>
      </c>
    </row>
    <row r="53" spans="1:24" s="5" customFormat="1" x14ac:dyDescent="0.25">
      <c r="A53" s="84" t="s">
        <v>51</v>
      </c>
      <c r="B53" s="85"/>
      <c r="C53" s="85"/>
      <c r="D53" s="86" t="s">
        <v>0</v>
      </c>
      <c r="E53" s="87" t="s">
        <v>1</v>
      </c>
      <c r="F53" s="87" t="s">
        <v>2</v>
      </c>
      <c r="G53" s="88" t="s">
        <v>3</v>
      </c>
      <c r="V53" s="2" t="str">
        <f t="array" ref="V53">IFERROR(INDEX($D53:$D$200,SMALL(IF($D53:$D$200&lt;&gt;"",ROW($D53:$D$200)),ROW(53:53))),"")</f>
        <v/>
      </c>
    </row>
    <row r="54" spans="1:24" s="5" customFormat="1" x14ac:dyDescent="0.25">
      <c r="A54" s="89" t="s">
        <v>6</v>
      </c>
      <c r="B54" s="90"/>
      <c r="C54" s="90"/>
      <c r="D54" s="91"/>
      <c r="E54" s="92" t="s">
        <v>4</v>
      </c>
      <c r="F54" s="93">
        <v>110</v>
      </c>
      <c r="G54" s="94">
        <f t="shared" ref="G54:G69" si="5">D54*F54</f>
        <v>0</v>
      </c>
      <c r="I54" s="5" t="s">
        <v>96</v>
      </c>
      <c r="V54" s="2" t="str">
        <f t="array" ref="V54">IFERROR(INDEX($D54:$D$200,SMALL(IF($D54:$D$200&lt;&gt;"",ROW($D54:$D$200)),ROW(54:54))),"")</f>
        <v/>
      </c>
    </row>
    <row r="55" spans="1:24" s="5" customFormat="1" x14ac:dyDescent="0.25">
      <c r="A55" s="89" t="s">
        <v>7</v>
      </c>
      <c r="B55" s="90"/>
      <c r="C55" s="90"/>
      <c r="D55" s="91"/>
      <c r="E55" s="92" t="s">
        <v>4</v>
      </c>
      <c r="F55" s="93">
        <v>130</v>
      </c>
      <c r="G55" s="94">
        <f t="shared" si="5"/>
        <v>0</v>
      </c>
      <c r="V55" s="2" t="str">
        <f t="array" ref="V55">IFERROR(INDEX($D55:$D$200,SMALL(IF($D55:$D$200&lt;&gt;"",ROW($D55:$D$200)),ROW(55:55))),"")</f>
        <v/>
      </c>
    </row>
    <row r="56" spans="1:24" s="5" customFormat="1" x14ac:dyDescent="0.25">
      <c r="A56" s="89" t="s">
        <v>8</v>
      </c>
      <c r="B56" s="90"/>
      <c r="C56" s="90"/>
      <c r="D56" s="91"/>
      <c r="E56" s="92" t="s">
        <v>4</v>
      </c>
      <c r="F56" s="93">
        <v>155</v>
      </c>
      <c r="G56" s="94">
        <f t="shared" si="5"/>
        <v>0</v>
      </c>
      <c r="I56" s="5" t="s">
        <v>94</v>
      </c>
      <c r="V56" s="2" t="str">
        <f t="array" ref="V56">IFERROR(INDEX($D56:$D$200,SMALL(IF($D56:$D$200&lt;&gt;"",ROW($D56:$D$200)),ROW(56:56))),"")</f>
        <v/>
      </c>
    </row>
    <row r="57" spans="1:24" s="5" customFormat="1" x14ac:dyDescent="0.25">
      <c r="A57" s="89" t="s">
        <v>12</v>
      </c>
      <c r="B57" s="90"/>
      <c r="C57" s="90"/>
      <c r="D57" s="91"/>
      <c r="E57" s="92" t="s">
        <v>4</v>
      </c>
      <c r="F57" s="93">
        <v>175</v>
      </c>
      <c r="G57" s="94">
        <f t="shared" si="5"/>
        <v>0</v>
      </c>
      <c r="V57" s="2" t="str">
        <f t="array" ref="V57">IFERROR(INDEX($D57:$D$200,SMALL(IF($D57:$D$200&lt;&gt;"",ROW($D57:$D$200)),ROW(57:57))),"")</f>
        <v/>
      </c>
    </row>
    <row r="58" spans="1:24" s="5" customFormat="1" x14ac:dyDescent="0.25">
      <c r="A58" s="89" t="s">
        <v>13</v>
      </c>
      <c r="B58" s="90"/>
      <c r="C58" s="90"/>
      <c r="D58" s="91"/>
      <c r="E58" s="92" t="s">
        <v>4</v>
      </c>
      <c r="F58" s="93">
        <v>190</v>
      </c>
      <c r="G58" s="94">
        <f t="shared" si="5"/>
        <v>0</v>
      </c>
      <c r="V58" s="2" t="str">
        <f t="array" ref="V58">IFERROR(INDEX($D58:$D$200,SMALL(IF($D58:$D$200&lt;&gt;"",ROW($D58:$D$200)),ROW(58:58))),"")</f>
        <v/>
      </c>
    </row>
    <row r="59" spans="1:24" s="5" customFormat="1" x14ac:dyDescent="0.25">
      <c r="A59" s="89" t="s">
        <v>48</v>
      </c>
      <c r="B59" s="118"/>
      <c r="C59" s="118"/>
      <c r="D59" s="91"/>
      <c r="E59" s="92" t="s">
        <v>4</v>
      </c>
      <c r="F59" s="93">
        <v>250</v>
      </c>
      <c r="G59" s="94">
        <f t="shared" si="5"/>
        <v>0</v>
      </c>
      <c r="V59" s="2" t="str">
        <f t="array" ref="V59">IFERROR(INDEX($D59:$D$200,SMALL(IF($D59:$D$200&lt;&gt;"",ROW($D59:$D$200)),ROW(59:59))),"")</f>
        <v/>
      </c>
    </row>
    <row r="60" spans="1:24" s="5" customFormat="1" x14ac:dyDescent="0.25">
      <c r="A60" s="89" t="s">
        <v>103</v>
      </c>
      <c r="B60" s="118"/>
      <c r="C60" s="118"/>
      <c r="D60" s="91"/>
      <c r="E60" s="92" t="s">
        <v>4</v>
      </c>
      <c r="F60" s="93">
        <v>270</v>
      </c>
      <c r="G60" s="94">
        <f t="shared" si="5"/>
        <v>0</v>
      </c>
      <c r="I60" s="5" t="s">
        <v>104</v>
      </c>
      <c r="V60" s="2" t="str">
        <f t="array" ref="V60">IFERROR(INDEX($D60:$D$200,SMALL(IF($D60:$D$200&lt;&gt;"",ROW($D60:$D$200)),ROW(60:60))),"")</f>
        <v/>
      </c>
    </row>
    <row r="61" spans="1:24" s="5" customFormat="1" x14ac:dyDescent="0.25">
      <c r="A61" s="97" t="s">
        <v>29</v>
      </c>
      <c r="B61" s="98"/>
      <c r="C61" s="98"/>
      <c r="D61" s="91"/>
      <c r="E61" s="92" t="s">
        <v>11</v>
      </c>
      <c r="F61" s="93">
        <v>3500</v>
      </c>
      <c r="G61" s="94">
        <f t="shared" si="5"/>
        <v>0</v>
      </c>
      <c r="V61" s="2" t="str">
        <f t="array" ref="V61">IFERROR(INDEX($D61:$D$200,SMALL(IF($D61:$D$200&lt;&gt;"",ROW($D61:$D$200)),ROW(61:61))),"")</f>
        <v/>
      </c>
    </row>
    <row r="62" spans="1:24" s="5" customFormat="1" x14ac:dyDescent="0.25">
      <c r="A62" s="89" t="s">
        <v>30</v>
      </c>
      <c r="B62" s="90"/>
      <c r="C62" s="90"/>
      <c r="D62" s="91"/>
      <c r="E62" s="92" t="s">
        <v>11</v>
      </c>
      <c r="F62" s="93">
        <v>4200</v>
      </c>
      <c r="G62" s="94">
        <f t="shared" si="5"/>
        <v>0</v>
      </c>
      <c r="V62" s="2" t="str">
        <f t="array" ref="V62">IFERROR(INDEX($D62:$D$200,SMALL(IF($D62:$D$200&lt;&gt;"",ROW($D62:$D$200)),ROW(62:62))),"")</f>
        <v/>
      </c>
    </row>
    <row r="63" spans="1:24" s="5" customFormat="1" x14ac:dyDescent="0.25">
      <c r="A63" s="89" t="s">
        <v>129</v>
      </c>
      <c r="B63" s="90"/>
      <c r="C63" s="90"/>
      <c r="D63" s="91"/>
      <c r="E63" s="92" t="s">
        <v>4</v>
      </c>
      <c r="F63" s="93">
        <v>60</v>
      </c>
      <c r="G63" s="94">
        <f t="shared" si="5"/>
        <v>0</v>
      </c>
      <c r="V63" s="2" t="str">
        <f t="array" ref="V63">IFERROR(INDEX($D63:$D$200,SMALL(IF($D63:$D$200&lt;&gt;"",ROW($D63:$D$200)),ROW(63:63))),"")</f>
        <v/>
      </c>
    </row>
    <row r="64" spans="1:24" s="5" customFormat="1" ht="15" customHeight="1" x14ac:dyDescent="0.25">
      <c r="A64" s="89" t="s">
        <v>123</v>
      </c>
      <c r="B64" s="90"/>
      <c r="C64" s="90"/>
      <c r="D64" s="91"/>
      <c r="E64" s="92" t="s">
        <v>4</v>
      </c>
      <c r="F64" s="93">
        <v>65</v>
      </c>
      <c r="G64" s="94">
        <f t="shared" si="5"/>
        <v>0</v>
      </c>
      <c r="V64" s="2" t="str">
        <f t="array" ref="V64">IFERROR(INDEX($D64:$D$200,SMALL(IF($D64:$D$200&lt;&gt;"",ROW($D64:$D$200)),ROW(64:64))),"")</f>
        <v/>
      </c>
    </row>
    <row r="65" spans="1:24" s="5" customFormat="1" x14ac:dyDescent="0.25">
      <c r="A65" s="89" t="s">
        <v>124</v>
      </c>
      <c r="B65" s="90"/>
      <c r="C65" s="90"/>
      <c r="D65" s="91"/>
      <c r="E65" s="92" t="s">
        <v>4</v>
      </c>
      <c r="F65" s="93">
        <v>70</v>
      </c>
      <c r="G65" s="94">
        <f t="shared" si="5"/>
        <v>0</v>
      </c>
      <c r="I65" s="5" t="s">
        <v>98</v>
      </c>
      <c r="V65" s="2" t="str">
        <f t="array" ref="V65">IFERROR(INDEX($D65:$D$200,SMALL(IF($D65:$D$200&lt;&gt;"",ROW($D65:$D$200)),ROW(65:65))),"")</f>
        <v/>
      </c>
      <c r="X65" s="117"/>
    </row>
    <row r="66" spans="1:24" s="5" customFormat="1" x14ac:dyDescent="0.25">
      <c r="A66" s="89" t="s">
        <v>125</v>
      </c>
      <c r="B66" s="90"/>
      <c r="C66" s="90"/>
      <c r="D66" s="91"/>
      <c r="E66" s="92" t="s">
        <v>4</v>
      </c>
      <c r="F66" s="93">
        <v>105</v>
      </c>
      <c r="G66" s="94">
        <f t="shared" si="5"/>
        <v>0</v>
      </c>
      <c r="I66" s="5" t="s">
        <v>97</v>
      </c>
      <c r="V66" s="2" t="str">
        <f t="array" ref="V66">IFERROR(INDEX($D66:$D$200,SMALL(IF($D66:$D$200&lt;&gt;"",ROW($D66:$D$200)),ROW(66:66))),"")</f>
        <v/>
      </c>
      <c r="X66" s="117"/>
    </row>
    <row r="67" spans="1:24" s="5" customFormat="1" x14ac:dyDescent="0.25">
      <c r="A67" s="89" t="s">
        <v>126</v>
      </c>
      <c r="B67" s="90"/>
      <c r="C67" s="90"/>
      <c r="D67" s="91"/>
      <c r="E67" s="92" t="s">
        <v>4</v>
      </c>
      <c r="F67" s="93">
        <v>100</v>
      </c>
      <c r="G67" s="94">
        <f t="shared" si="5"/>
        <v>0</v>
      </c>
      <c r="V67" s="2" t="str">
        <f t="array" ref="V67">IFERROR(INDEX($D67:$D$200,SMALL(IF($D67:$D$200&lt;&gt;"",ROW($D67:$D$200)),ROW(67:67))),"")</f>
        <v/>
      </c>
      <c r="X67" s="117"/>
    </row>
    <row r="68" spans="1:24" s="5" customFormat="1" x14ac:dyDescent="0.25">
      <c r="A68" s="89" t="s">
        <v>127</v>
      </c>
      <c r="B68" s="90"/>
      <c r="C68" s="90"/>
      <c r="D68" s="91"/>
      <c r="E68" s="92" t="s">
        <v>4</v>
      </c>
      <c r="F68" s="93">
        <v>110</v>
      </c>
      <c r="G68" s="94">
        <f t="shared" si="5"/>
        <v>0</v>
      </c>
      <c r="V68" s="2" t="str">
        <f t="array" ref="V68">IFERROR(INDEX($D68:$D$200,SMALL(IF($D68:$D$200&lt;&gt;"",ROW($D68:$D$200)),ROW(68:68))),"")</f>
        <v/>
      </c>
      <c r="X68" s="117"/>
    </row>
    <row r="69" spans="1:24" s="5" customFormat="1" x14ac:dyDescent="0.25">
      <c r="A69" s="89" t="s">
        <v>128</v>
      </c>
      <c r="B69" s="90"/>
      <c r="C69" s="90"/>
      <c r="D69" s="91"/>
      <c r="E69" s="92" t="s">
        <v>4</v>
      </c>
      <c r="F69" s="93">
        <v>140</v>
      </c>
      <c r="G69" s="94">
        <f t="shared" si="5"/>
        <v>0</v>
      </c>
      <c r="I69" s="5" t="s">
        <v>105</v>
      </c>
      <c r="V69" s="2" t="str">
        <f t="array" ref="V69">IFERROR(INDEX($D69:$D$200,SMALL(IF($D69:$D$200&lt;&gt;"",ROW($D69:$D$200)),ROW(69:69))),"")</f>
        <v/>
      </c>
      <c r="X69" s="117"/>
    </row>
    <row r="70" spans="1:24" s="5" customFormat="1" x14ac:dyDescent="0.25">
      <c r="A70" s="89" t="s">
        <v>181</v>
      </c>
      <c r="B70" s="90"/>
      <c r="C70" s="90"/>
      <c r="D70" s="91"/>
      <c r="E70" s="92" t="s">
        <v>118</v>
      </c>
      <c r="F70" s="103"/>
      <c r="G70" s="94">
        <f>IF(F70="xx",0,F70*D70)</f>
        <v>0</v>
      </c>
      <c r="V70" s="2" t="str">
        <f t="array" ref="V70">IFERROR(INDEX($D70:$D$200,SMALL(IF($D70:$D$200&lt;&gt;"",ROW($D70:$D$200)),ROW(70:70))),"")</f>
        <v/>
      </c>
    </row>
    <row r="71" spans="1:24" s="5" customFormat="1" x14ac:dyDescent="0.25">
      <c r="A71" s="89" t="s">
        <v>120</v>
      </c>
      <c r="B71" s="90"/>
      <c r="C71" s="90"/>
      <c r="D71" s="91"/>
      <c r="E71" s="92" t="s">
        <v>4</v>
      </c>
      <c r="F71" s="93">
        <v>55</v>
      </c>
      <c r="G71" s="94">
        <f t="shared" ref="G71:G76" si="6">D71*F71</f>
        <v>0</v>
      </c>
      <c r="V71" s="2" t="str">
        <f t="array" ref="V71">IFERROR(INDEX($D71:$D$200,SMALL(IF($D71:$D$200&lt;&gt;"",ROW($D71:$D$200)),ROW(71:71))),"")</f>
        <v/>
      </c>
    </row>
    <row r="72" spans="1:24" s="5" customFormat="1" x14ac:dyDescent="0.25">
      <c r="A72" s="89" t="s">
        <v>121</v>
      </c>
      <c r="B72" s="90"/>
      <c r="C72" s="90"/>
      <c r="D72" s="91"/>
      <c r="E72" s="92" t="s">
        <v>4</v>
      </c>
      <c r="F72" s="93">
        <v>60</v>
      </c>
      <c r="G72" s="94">
        <f t="shared" si="6"/>
        <v>0</v>
      </c>
      <c r="V72" s="2" t="str">
        <f t="array" ref="V72">IFERROR(INDEX($D72:$D$200,SMALL(IF($D72:$D$200&lt;&gt;"",ROW($D72:$D$200)),ROW(72:72))),"")</f>
        <v/>
      </c>
    </row>
    <row r="73" spans="1:24" s="5" customFormat="1" x14ac:dyDescent="0.25">
      <c r="A73" s="89" t="s">
        <v>25</v>
      </c>
      <c r="B73" s="90"/>
      <c r="C73" s="90"/>
      <c r="D73" s="91"/>
      <c r="E73" s="92" t="s">
        <v>4</v>
      </c>
      <c r="F73" s="93">
        <v>65</v>
      </c>
      <c r="G73" s="94">
        <f t="shared" si="6"/>
        <v>0</v>
      </c>
      <c r="V73" s="2" t="str">
        <f t="array" ref="V73">IFERROR(INDEX($D73:$D$200,SMALL(IF($D73:$D$200&lt;&gt;"",ROW($D73:$D$200)),ROW(73:73))),"")</f>
        <v/>
      </c>
    </row>
    <row r="74" spans="1:24" s="5" customFormat="1" x14ac:dyDescent="0.25">
      <c r="A74" s="89" t="s">
        <v>26</v>
      </c>
      <c r="B74" s="90"/>
      <c r="C74" s="90"/>
      <c r="D74" s="91"/>
      <c r="E74" s="92" t="s">
        <v>4</v>
      </c>
      <c r="F74" s="93">
        <v>70</v>
      </c>
      <c r="G74" s="94">
        <f t="shared" si="6"/>
        <v>0</v>
      </c>
      <c r="V74" s="2" t="str">
        <f t="array" ref="V74">IFERROR(INDEX($D74:$D$200,SMALL(IF($D74:$D$200&lt;&gt;"",ROW($D74:$D$200)),ROW(74:74))),"")</f>
        <v/>
      </c>
    </row>
    <row r="75" spans="1:24" s="5" customFormat="1" x14ac:dyDescent="0.25">
      <c r="A75" s="89" t="s">
        <v>27</v>
      </c>
      <c r="B75" s="90"/>
      <c r="C75" s="90"/>
      <c r="D75" s="91"/>
      <c r="E75" s="92" t="s">
        <v>4</v>
      </c>
      <c r="F75" s="93">
        <v>80</v>
      </c>
      <c r="G75" s="94">
        <f t="shared" si="6"/>
        <v>0</v>
      </c>
      <c r="V75" s="2" t="str">
        <f t="array" ref="V75">IFERROR(INDEX($D75:$D$200,SMALL(IF($D75:$D$200&lt;&gt;"",ROW($D75:$D$200)),ROW(75:75))),"")</f>
        <v/>
      </c>
    </row>
    <row r="76" spans="1:24" s="5" customFormat="1" x14ac:dyDescent="0.25">
      <c r="A76" s="89" t="s">
        <v>28</v>
      </c>
      <c r="B76" s="90"/>
      <c r="C76" s="90"/>
      <c r="D76" s="91"/>
      <c r="E76" s="92" t="s">
        <v>4</v>
      </c>
      <c r="F76" s="93">
        <v>100</v>
      </c>
      <c r="G76" s="94">
        <f t="shared" si="6"/>
        <v>0</v>
      </c>
      <c r="V76" s="2" t="str">
        <f t="array" ref="V76">IFERROR(INDEX($D76:$D$200,SMALL(IF($D76:$D$200&lt;&gt;"",ROW($D76:$D$200)),ROW(76:76))),"")</f>
        <v/>
      </c>
    </row>
    <row r="77" spans="1:24" s="36" customFormat="1" ht="2.25" customHeight="1" thickBot="1" x14ac:dyDescent="0.3">
      <c r="A77" s="99"/>
      <c r="B77" s="100"/>
      <c r="C77" s="100"/>
      <c r="D77" s="108"/>
      <c r="E77" s="101"/>
      <c r="F77" s="109"/>
      <c r="G77" s="110"/>
      <c r="V77" s="2" t="str">
        <f t="array" ref="V77">IFERROR(INDEX($D77:$D$200,SMALL(IF($D77:$D$200&lt;&gt;"",ROW($D77:$D$200)),ROW(77:77))),"")</f>
        <v/>
      </c>
    </row>
    <row r="78" spans="1:24" s="5" customFormat="1" ht="36" customHeight="1" thickBot="1" x14ac:dyDescent="0.3">
      <c r="A78" s="147" t="s">
        <v>161</v>
      </c>
      <c r="B78" s="151"/>
      <c r="C78" s="151"/>
      <c r="D78" s="145" t="s">
        <v>172</v>
      </c>
      <c r="E78" s="145"/>
      <c r="F78" s="145"/>
      <c r="G78" s="105">
        <f>SUM(G54:G76)</f>
        <v>0</v>
      </c>
      <c r="V78" s="2" t="str">
        <f t="array" ref="V78">IFERROR(INDEX($D78:$D$200,SMALL(IF($D78:$D$200&lt;&gt;"",ROW($D78:$D$200)),ROW(78:78))),"")</f>
        <v/>
      </c>
    </row>
    <row r="79" spans="1:24" s="36" customFormat="1" ht="6" customHeight="1" thickBot="1" x14ac:dyDescent="0.3">
      <c r="A79" s="60"/>
      <c r="B79" s="33"/>
      <c r="C79" s="33"/>
      <c r="D79" s="34"/>
      <c r="E79" s="35"/>
      <c r="F79" s="35"/>
      <c r="G79" s="112"/>
      <c r="V79" s="2" t="str">
        <f t="array" ref="V79">IFERROR(INDEX($D79:$D$200,SMALL(IF($D79:$D$200&lt;&gt;"",ROW($D79:$D$200)),ROW(79:79))),"")</f>
        <v/>
      </c>
    </row>
    <row r="80" spans="1:24" s="5" customFormat="1" ht="18" x14ac:dyDescent="0.25">
      <c r="A80" s="84" t="s">
        <v>220</v>
      </c>
      <c r="B80" s="122" t="s">
        <v>221</v>
      </c>
      <c r="C80" s="85"/>
      <c r="D80" s="86" t="s">
        <v>0</v>
      </c>
      <c r="E80" s="87" t="s">
        <v>1</v>
      </c>
      <c r="F80" s="87" t="s">
        <v>2</v>
      </c>
      <c r="G80" s="88" t="s">
        <v>3</v>
      </c>
      <c r="V80" s="2" t="str">
        <f t="array" ref="V80">IFERROR(INDEX($D80:$D$200,SMALL(IF($D80:$D$200&lt;&gt;"",ROW($D80:$D$200)),ROW(80:80))),"")</f>
        <v/>
      </c>
    </row>
    <row r="81" spans="1:22" s="5" customFormat="1" x14ac:dyDescent="0.25">
      <c r="A81" s="89" t="s">
        <v>43</v>
      </c>
      <c r="B81" s="90"/>
      <c r="C81" s="90"/>
      <c r="D81" s="91"/>
      <c r="E81" s="92" t="s">
        <v>24</v>
      </c>
      <c r="F81" s="93">
        <v>8</v>
      </c>
      <c r="G81" s="94">
        <f>F81*D81</f>
        <v>0</v>
      </c>
      <c r="I81" s="5" t="s">
        <v>143</v>
      </c>
      <c r="V81" s="2" t="str">
        <f t="array" ref="V81">IFERROR(INDEX($D81:$D$200,SMALL(IF($D81:$D$200&lt;&gt;"",ROW($D81:$D$200)),ROW(81:81))),"")</f>
        <v/>
      </c>
    </row>
    <row r="82" spans="1:22" s="5" customFormat="1" x14ac:dyDescent="0.25">
      <c r="A82" s="89" t="s">
        <v>137</v>
      </c>
      <c r="B82" s="90"/>
      <c r="C82" s="90"/>
      <c r="D82" s="91"/>
      <c r="E82" s="92" t="s">
        <v>24</v>
      </c>
      <c r="F82" s="93">
        <v>8</v>
      </c>
      <c r="G82" s="94">
        <f>F82*D82</f>
        <v>0</v>
      </c>
      <c r="I82" s="5" t="s">
        <v>143</v>
      </c>
      <c r="V82" s="2" t="str">
        <f t="array" ref="V82">IFERROR(INDEX($D82:$D$200,SMALL(IF($D82:$D$200&lt;&gt;"",ROW($D82:$D$200)),ROW(82:82))),"")</f>
        <v/>
      </c>
    </row>
    <row r="83" spans="1:22" s="5" customFormat="1" x14ac:dyDescent="0.25">
      <c r="A83" s="89" t="s">
        <v>138</v>
      </c>
      <c r="B83" s="90"/>
      <c r="C83" s="90"/>
      <c r="D83" s="91"/>
      <c r="E83" s="92" t="s">
        <v>24</v>
      </c>
      <c r="F83" s="93">
        <v>14</v>
      </c>
      <c r="G83" s="94">
        <f>F83*D83</f>
        <v>0</v>
      </c>
      <c r="V83" s="2" t="str">
        <f t="array" ref="V83">IFERROR(INDEX($D83:$D$200,SMALL(IF($D83:$D$200&lt;&gt;"",ROW($D83:$D$200)),ROW(83:83))),"")</f>
        <v/>
      </c>
    </row>
    <row r="84" spans="1:22" s="5" customFormat="1" x14ac:dyDescent="0.25">
      <c r="A84" s="89" t="s">
        <v>136</v>
      </c>
      <c r="B84" s="90"/>
      <c r="C84" s="90"/>
      <c r="D84" s="91"/>
      <c r="E84" s="92" t="s">
        <v>24</v>
      </c>
      <c r="F84" s="93">
        <v>3</v>
      </c>
      <c r="G84" s="94">
        <f>F84*D84</f>
        <v>0</v>
      </c>
      <c r="I84" s="5" t="s">
        <v>90</v>
      </c>
      <c r="V84" s="2" t="str">
        <f t="array" ref="V84">IFERROR(INDEX($D84:$D$200,SMALL(IF($D84:$D$200&lt;&gt;"",ROW($D84:$D$200)),ROW(84:84))),"")</f>
        <v/>
      </c>
    </row>
    <row r="85" spans="1:22" s="5" customFormat="1" x14ac:dyDescent="0.25">
      <c r="A85" s="89" t="s">
        <v>31</v>
      </c>
      <c r="B85" s="90"/>
      <c r="C85" s="90"/>
      <c r="D85" s="91"/>
      <c r="E85" s="92" t="s">
        <v>11</v>
      </c>
      <c r="F85" s="93">
        <v>900</v>
      </c>
      <c r="G85" s="94">
        <f>F85*D85</f>
        <v>0</v>
      </c>
      <c r="I85" s="5" t="s">
        <v>144</v>
      </c>
      <c r="V85" s="2" t="str">
        <f t="array" ref="V85">IFERROR(INDEX($D85:$D$200,SMALL(IF($D85:$D$200&lt;&gt;"",ROW($D85:$D$200)),ROW(85:85))),"")</f>
        <v/>
      </c>
    </row>
    <row r="86" spans="1:22" s="36" customFormat="1" ht="2.25" customHeight="1" thickBot="1" x14ac:dyDescent="0.3">
      <c r="A86" s="99"/>
      <c r="B86" s="100"/>
      <c r="C86" s="100"/>
      <c r="D86" s="108"/>
      <c r="E86" s="101"/>
      <c r="F86" s="109"/>
      <c r="G86" s="110"/>
      <c r="V86" s="2" t="str">
        <f t="array" ref="V86">IFERROR(INDEX($D86:$D$200,SMALL(IF($D86:$D$200&lt;&gt;"",ROW($D86:$D$200)),ROW(86:86))),"")</f>
        <v/>
      </c>
    </row>
    <row r="87" spans="1:22" s="5" customFormat="1" ht="99.95" customHeight="1" thickBot="1" x14ac:dyDescent="0.3">
      <c r="A87" s="147" t="s">
        <v>184</v>
      </c>
      <c r="B87" s="148"/>
      <c r="C87" s="148"/>
      <c r="D87" s="149"/>
      <c r="E87" s="146" t="s">
        <v>177</v>
      </c>
      <c r="F87" s="146"/>
      <c r="G87" s="105">
        <f>SUM(G81:G85)</f>
        <v>0</v>
      </c>
      <c r="V87" s="2" t="str">
        <f t="array" ref="V87">IFERROR(INDEX($D87:$D$200,SMALL(IF($D87:$D$200&lt;&gt;"",ROW($D87:$D$200)),ROW(87:87))),"")</f>
        <v/>
      </c>
    </row>
    <row r="88" spans="1:22" s="36" customFormat="1" ht="6" customHeight="1" thickBot="1" x14ac:dyDescent="0.3">
      <c r="A88" s="60"/>
      <c r="B88" s="33"/>
      <c r="C88" s="33"/>
      <c r="D88" s="34"/>
      <c r="E88" s="35"/>
      <c r="F88" s="35"/>
      <c r="G88" s="112"/>
      <c r="V88" s="2" t="str">
        <f t="array" ref="V88">IFERROR(INDEX($D88:$D$200,SMALL(IF($D88:$D$200&lt;&gt;"",ROW($D88:$D$200)),ROW(88:88))),"")</f>
        <v/>
      </c>
    </row>
    <row r="89" spans="1:22" s="5" customFormat="1" x14ac:dyDescent="0.25">
      <c r="A89" s="84" t="s">
        <v>191</v>
      </c>
      <c r="B89" s="85"/>
      <c r="C89" s="85"/>
      <c r="D89" s="86" t="s">
        <v>0</v>
      </c>
      <c r="E89" s="87" t="s">
        <v>1</v>
      </c>
      <c r="F89" s="87" t="s">
        <v>2</v>
      </c>
      <c r="G89" s="88" t="s">
        <v>3</v>
      </c>
      <c r="V89" s="2" t="str">
        <f t="array" ref="V89">IFERROR(INDEX($D89:$D$200,SMALL(IF($D89:$D$200&lt;&gt;"",ROW($D89:$D$200)),ROW(89:89))),"")</f>
        <v/>
      </c>
    </row>
    <row r="90" spans="1:22" s="5" customFormat="1" x14ac:dyDescent="0.25">
      <c r="A90" s="89" t="s">
        <v>46</v>
      </c>
      <c r="B90" s="90"/>
      <c r="C90" s="90"/>
      <c r="D90" s="91"/>
      <c r="E90" s="92" t="s">
        <v>42</v>
      </c>
      <c r="F90" s="93">
        <v>65</v>
      </c>
      <c r="G90" s="94">
        <f t="shared" ref="G90:G93" si="7">D90*F90</f>
        <v>0</v>
      </c>
      <c r="I90" s="5" t="s">
        <v>89</v>
      </c>
      <c r="M90" s="5" t="s">
        <v>87</v>
      </c>
      <c r="O90" s="5" t="s">
        <v>88</v>
      </c>
      <c r="V90" s="2" t="str">
        <f t="array" ref="V90">IFERROR(INDEX($D90:$D$200,SMALL(IF($D90:$D$200&lt;&gt;"",ROW($D90:$D$200)),ROW(90:90))),"")</f>
        <v/>
      </c>
    </row>
    <row r="91" spans="1:22" s="5" customFormat="1" x14ac:dyDescent="0.25">
      <c r="A91" s="89" t="s">
        <v>45</v>
      </c>
      <c r="B91" s="90"/>
      <c r="C91" s="90"/>
      <c r="D91" s="91"/>
      <c r="E91" s="92" t="s">
        <v>42</v>
      </c>
      <c r="F91" s="93">
        <v>85</v>
      </c>
      <c r="G91" s="94">
        <f t="shared" si="7"/>
        <v>0</v>
      </c>
      <c r="I91" s="5" t="s">
        <v>91</v>
      </c>
      <c r="M91" s="5">
        <f>7.5*115/2000</f>
        <v>0.43125000000000002</v>
      </c>
      <c r="O91" s="5">
        <f>1</f>
        <v>1</v>
      </c>
      <c r="P91" s="5" t="s">
        <v>14</v>
      </c>
      <c r="V91" s="2" t="str">
        <f t="array" ref="V91">IFERROR(INDEX($D91:$D$200,SMALL(IF($D91:$D$200&lt;&gt;"",ROW($D91:$D$200)),ROW(91:91))),"")</f>
        <v/>
      </c>
    </row>
    <row r="92" spans="1:22" s="5" customFormat="1" x14ac:dyDescent="0.25">
      <c r="A92" s="89" t="s">
        <v>47</v>
      </c>
      <c r="B92" s="90"/>
      <c r="C92" s="90"/>
      <c r="D92" s="91"/>
      <c r="E92" s="92" t="s">
        <v>42</v>
      </c>
      <c r="F92" s="93">
        <v>105</v>
      </c>
      <c r="G92" s="94">
        <f>D92*F92</f>
        <v>0</v>
      </c>
      <c r="I92" s="5" t="s">
        <v>92</v>
      </c>
      <c r="O92" s="5">
        <f>2.03*O91</f>
        <v>2.0299999999999998</v>
      </c>
      <c r="V92" s="2" t="str">
        <f t="array" ref="V92">IFERROR(INDEX($D92:$D$200,SMALL(IF($D92:$D$200&lt;&gt;"",ROW($D92:$D$200)),ROW(92:92))),"")</f>
        <v/>
      </c>
    </row>
    <row r="93" spans="1:22" s="5" customFormat="1" x14ac:dyDescent="0.25">
      <c r="A93" s="89" t="s">
        <v>130</v>
      </c>
      <c r="B93" s="90"/>
      <c r="C93" s="90"/>
      <c r="D93" s="91"/>
      <c r="E93" s="92" t="s">
        <v>24</v>
      </c>
      <c r="F93" s="93">
        <v>10</v>
      </c>
      <c r="G93" s="94">
        <f t="shared" si="7"/>
        <v>0</v>
      </c>
      <c r="I93" s="5" t="s">
        <v>140</v>
      </c>
      <c r="M93" s="5">
        <f>M91*100</f>
        <v>43.125</v>
      </c>
      <c r="O93" s="5">
        <f>O92*30</f>
        <v>60.899999999999991</v>
      </c>
      <c r="V93" s="2" t="str">
        <f t="array" ref="V93">IFERROR(INDEX($D93:$D$200,SMALL(IF($D93:$D$200&lt;&gt;"",ROW($D93:$D$200)),ROW(93:93))),"")</f>
        <v/>
      </c>
    </row>
    <row r="94" spans="1:22" s="5" customFormat="1" x14ac:dyDescent="0.25">
      <c r="A94" s="89" t="s">
        <v>131</v>
      </c>
      <c r="B94" s="90"/>
      <c r="C94" s="90"/>
      <c r="D94" s="91"/>
      <c r="E94" s="92" t="s">
        <v>24</v>
      </c>
      <c r="F94" s="93">
        <v>14</v>
      </c>
      <c r="G94" s="94">
        <f>D94*F94</f>
        <v>0</v>
      </c>
      <c r="V94" s="2" t="str">
        <f t="array" ref="V94">IFERROR(INDEX($D94:$D$200,SMALL(IF($D94:$D$200&lt;&gt;"",ROW($D94:$D$200)),ROW(94:94))),"")</f>
        <v/>
      </c>
    </row>
    <row r="95" spans="1:22" s="5" customFormat="1" x14ac:dyDescent="0.25">
      <c r="A95" s="89" t="s">
        <v>133</v>
      </c>
      <c r="B95" s="90"/>
      <c r="C95" s="90"/>
      <c r="D95" s="91"/>
      <c r="E95" s="92" t="s">
        <v>4</v>
      </c>
      <c r="F95" s="93">
        <v>13</v>
      </c>
      <c r="G95" s="94">
        <f>D95*F95</f>
        <v>0</v>
      </c>
      <c r="I95" s="5" t="s">
        <v>141</v>
      </c>
      <c r="V95" s="2" t="str">
        <f t="array" ref="V95">IFERROR(INDEX($D95:$D$200,SMALL(IF($D95:$D$200&lt;&gt;"",ROW($D95:$D$200)),ROW(95:95))),"")</f>
        <v/>
      </c>
    </row>
    <row r="96" spans="1:22" s="5" customFormat="1" x14ac:dyDescent="0.25">
      <c r="A96" s="89" t="s">
        <v>132</v>
      </c>
      <c r="B96" s="90"/>
      <c r="C96" s="90"/>
      <c r="D96" s="91"/>
      <c r="E96" s="92" t="s">
        <v>4</v>
      </c>
      <c r="F96" s="93">
        <v>15</v>
      </c>
      <c r="G96" s="94">
        <f>D96*F96</f>
        <v>0</v>
      </c>
      <c r="I96" s="5" t="s">
        <v>142</v>
      </c>
      <c r="M96" s="5">
        <f>O93+M93</f>
        <v>104.02499999999999</v>
      </c>
      <c r="V96" s="2" t="str">
        <f t="array" ref="V96">IFERROR(INDEX($D96:$D$200,SMALL(IF($D96:$D$200&lt;&gt;"",ROW($D96:$D$200)),ROW(96:96))),"")</f>
        <v/>
      </c>
    </row>
    <row r="97" spans="1:22" s="5" customFormat="1" x14ac:dyDescent="0.25">
      <c r="A97" s="89" t="s">
        <v>164</v>
      </c>
      <c r="B97" s="90"/>
      <c r="C97" s="90"/>
      <c r="D97" s="107" t="str">
        <f>IF(SUM($D$90:$D$96)&gt;0,0.05,"")</f>
        <v/>
      </c>
      <c r="E97" s="107" t="s">
        <v>166</v>
      </c>
      <c r="F97" s="93" t="str">
        <f>IF(SUM(G90:G96)=0,"",SUM(G90:G96))</f>
        <v/>
      </c>
      <c r="G97" s="94">
        <f>IF(F97="",0,D97*F97)</f>
        <v>0</v>
      </c>
      <c r="V97" s="2" t="str">
        <f t="array" ref="V97">IFERROR(INDEX($D97:$D$200,SMALL(IF($D97:$D$200&lt;&gt;"",ROW($D97:$D$200)),ROW(97:97))),"")</f>
        <v/>
      </c>
    </row>
    <row r="98" spans="1:22" s="36" customFormat="1" ht="2.25" customHeight="1" thickBot="1" x14ac:dyDescent="0.3">
      <c r="A98" s="99"/>
      <c r="B98" s="100"/>
      <c r="C98" s="100"/>
      <c r="D98" s="108"/>
      <c r="E98" s="101"/>
      <c r="F98" s="109"/>
      <c r="G98" s="110"/>
      <c r="V98" s="2" t="str">
        <f t="array" ref="V98">IFERROR(INDEX($D98:$D$200,SMALL(IF($D98:$D$200&lt;&gt;"",ROW($D98:$D$200)),ROW(98:98))),"")</f>
        <v/>
      </c>
    </row>
    <row r="99" spans="1:22" s="5" customFormat="1" ht="40.5" customHeight="1" thickBot="1" x14ac:dyDescent="0.3">
      <c r="A99" s="183" t="s">
        <v>158</v>
      </c>
      <c r="B99" s="184"/>
      <c r="C99" s="184"/>
      <c r="D99" s="145" t="s">
        <v>174</v>
      </c>
      <c r="E99" s="145"/>
      <c r="F99" s="145"/>
      <c r="G99" s="105">
        <f>SUM(G90:G97)</f>
        <v>0</v>
      </c>
      <c r="V99" s="2" t="str">
        <f t="array" ref="V99">IFERROR(INDEX($D99:$D$200,SMALL(IF($D99:$D$200&lt;&gt;"",ROW($D99:$D$200)),ROW(99:99))),"")</f>
        <v/>
      </c>
    </row>
    <row r="100" spans="1:22" s="36" customFormat="1" ht="6" customHeight="1" thickBot="1" x14ac:dyDescent="0.3">
      <c r="A100" s="60"/>
      <c r="B100" s="33"/>
      <c r="C100" s="33"/>
      <c r="D100" s="34"/>
      <c r="E100" s="35"/>
      <c r="F100" s="35"/>
      <c r="G100" s="112"/>
      <c r="V100" s="2" t="str">
        <f t="array" ref="V100">IFERROR(INDEX($D100:$D$200,SMALL(IF($D100:$D$200&lt;&gt;"",ROW($D100:$D$200)),ROW(100:100))),"")</f>
        <v/>
      </c>
    </row>
    <row r="101" spans="1:22" s="5" customFormat="1" x14ac:dyDescent="0.25">
      <c r="A101" s="84" t="s">
        <v>192</v>
      </c>
      <c r="B101" s="85"/>
      <c r="C101" s="85"/>
      <c r="D101" s="86" t="s">
        <v>0</v>
      </c>
      <c r="E101" s="87" t="s">
        <v>1</v>
      </c>
      <c r="F101" s="87" t="s">
        <v>2</v>
      </c>
      <c r="G101" s="88" t="s">
        <v>3</v>
      </c>
      <c r="V101" s="2" t="str">
        <f t="array" ref="V101">IFERROR(INDEX($D101:$D$200,SMALL(IF($D101:$D$200&lt;&gt;"",ROW($D101:$D$200)),ROW(101:101))),"")</f>
        <v/>
      </c>
    </row>
    <row r="102" spans="1:22" s="5" customFormat="1" x14ac:dyDescent="0.25">
      <c r="A102" s="89" t="s">
        <v>162</v>
      </c>
      <c r="B102" s="90"/>
      <c r="C102" s="90"/>
      <c r="D102" s="91"/>
      <c r="E102" s="92" t="s">
        <v>42</v>
      </c>
      <c r="F102" s="93">
        <v>55</v>
      </c>
      <c r="G102" s="94">
        <f>D102*F102</f>
        <v>0</v>
      </c>
      <c r="V102" s="2" t="str">
        <f t="array" ref="V102">IFERROR(INDEX($D102:$D$200,SMALL(IF($D102:$D$200&lt;&gt;"",ROW($D102:$D$200)),ROW(102:102))),"")</f>
        <v/>
      </c>
    </row>
    <row r="103" spans="1:22" s="5" customFormat="1" x14ac:dyDescent="0.25">
      <c r="A103" s="89" t="s">
        <v>147</v>
      </c>
      <c r="B103" s="90"/>
      <c r="C103" s="90"/>
      <c r="D103" s="91"/>
      <c r="E103" s="92" t="s">
        <v>42</v>
      </c>
      <c r="F103" s="93">
        <v>65</v>
      </c>
      <c r="G103" s="94">
        <f t="shared" ref="G103:G109" si="8">D103*F103</f>
        <v>0</v>
      </c>
      <c r="I103" s="5" t="s">
        <v>89</v>
      </c>
      <c r="M103" s="5" t="s">
        <v>87</v>
      </c>
      <c r="O103" s="5" t="s">
        <v>88</v>
      </c>
      <c r="V103" s="2" t="str">
        <f t="array" ref="V103">IFERROR(INDEX($D103:$D$200,SMALL(IF($D103:$D$200&lt;&gt;"",ROW($D103:$D$200)),ROW(103:103))),"")</f>
        <v/>
      </c>
    </row>
    <row r="104" spans="1:22" s="5" customFormat="1" x14ac:dyDescent="0.25">
      <c r="A104" s="89" t="s">
        <v>218</v>
      </c>
      <c r="B104" s="90"/>
      <c r="C104" s="90"/>
      <c r="D104" s="91"/>
      <c r="E104" s="92" t="s">
        <v>42</v>
      </c>
      <c r="F104" s="93">
        <v>85</v>
      </c>
      <c r="G104" s="94">
        <f t="shared" si="8"/>
        <v>0</v>
      </c>
      <c r="I104" s="5" t="s">
        <v>91</v>
      </c>
      <c r="M104" s="5">
        <f>7.5*115/2000</f>
        <v>0.43125000000000002</v>
      </c>
      <c r="O104" s="5">
        <f>1</f>
        <v>1</v>
      </c>
      <c r="P104" s="5" t="s">
        <v>14</v>
      </c>
      <c r="V104" s="2" t="str">
        <f t="array" ref="V104">IFERROR(INDEX($D104:$D$200,SMALL(IF($D104:$D$200&lt;&gt;"",ROW($D104:$D$200)),ROW(104:104))),"")</f>
        <v/>
      </c>
    </row>
    <row r="105" spans="1:22" s="5" customFormat="1" hidden="1" x14ac:dyDescent="0.25">
      <c r="A105" s="89" t="s">
        <v>148</v>
      </c>
      <c r="B105" s="90"/>
      <c r="C105" s="90"/>
      <c r="D105" s="91"/>
      <c r="E105" s="92" t="s">
        <v>42</v>
      </c>
      <c r="F105" s="93">
        <v>105</v>
      </c>
      <c r="G105" s="94">
        <f t="shared" si="8"/>
        <v>0</v>
      </c>
      <c r="I105" s="5" t="s">
        <v>92</v>
      </c>
      <c r="O105" s="5">
        <f>2.03*O104</f>
        <v>2.0299999999999998</v>
      </c>
      <c r="V105" s="2" t="str">
        <f t="array" ref="V105">IFERROR(INDEX($D105:$D$200,SMALL(IF($D105:$D$200&lt;&gt;"",ROW($D105:$D$200)),ROW(105:105))),"")</f>
        <v/>
      </c>
    </row>
    <row r="106" spans="1:22" s="5" customFormat="1" x14ac:dyDescent="0.25">
      <c r="A106" s="89" t="s">
        <v>149</v>
      </c>
      <c r="B106" s="90"/>
      <c r="C106" s="90"/>
      <c r="D106" s="91"/>
      <c r="E106" s="92" t="s">
        <v>24</v>
      </c>
      <c r="F106" s="93">
        <v>10</v>
      </c>
      <c r="G106" s="94">
        <f t="shared" si="8"/>
        <v>0</v>
      </c>
      <c r="I106" s="5" t="s">
        <v>140</v>
      </c>
      <c r="M106" s="5">
        <f>M104*100</f>
        <v>43.125</v>
      </c>
      <c r="O106" s="5">
        <f>O105*30</f>
        <v>60.899999999999991</v>
      </c>
      <c r="V106" s="2" t="str">
        <f t="array" ref="V106">IFERROR(INDEX($D106:$D$200,SMALL(IF($D106:$D$200&lt;&gt;"",ROW($D106:$D$200)),ROW(106:106))),"")</f>
        <v/>
      </c>
    </row>
    <row r="107" spans="1:22" s="5" customFormat="1" x14ac:dyDescent="0.25">
      <c r="A107" s="89" t="s">
        <v>150</v>
      </c>
      <c r="B107" s="90"/>
      <c r="C107" s="90"/>
      <c r="D107" s="91"/>
      <c r="E107" s="92" t="s">
        <v>24</v>
      </c>
      <c r="F107" s="93">
        <v>14</v>
      </c>
      <c r="G107" s="94">
        <f t="shared" si="8"/>
        <v>0</v>
      </c>
      <c r="V107" s="2" t="str">
        <f t="array" ref="V107">IFERROR(INDEX($D107:$D$200,SMALL(IF($D107:$D$200&lt;&gt;"",ROW($D107:$D$200)),ROW(107:107))),"")</f>
        <v/>
      </c>
    </row>
    <row r="108" spans="1:22" s="5" customFormat="1" x14ac:dyDescent="0.25">
      <c r="A108" s="89" t="s">
        <v>133</v>
      </c>
      <c r="B108" s="90"/>
      <c r="C108" s="90"/>
      <c r="D108" s="91"/>
      <c r="E108" s="92" t="s">
        <v>4</v>
      </c>
      <c r="F108" s="93">
        <v>13</v>
      </c>
      <c r="G108" s="94">
        <f t="shared" si="8"/>
        <v>0</v>
      </c>
      <c r="I108" s="5" t="s">
        <v>141</v>
      </c>
      <c r="V108" s="2" t="str">
        <f t="array" ref="V108">IFERROR(INDEX($D108:$D$200,SMALL(IF($D108:$D$200&lt;&gt;"",ROW($D108:$D$200)),ROW(108:108))),"")</f>
        <v/>
      </c>
    </row>
    <row r="109" spans="1:22" s="5" customFormat="1" x14ac:dyDescent="0.25">
      <c r="A109" s="89" t="s">
        <v>132</v>
      </c>
      <c r="B109" s="90"/>
      <c r="C109" s="90"/>
      <c r="D109" s="91"/>
      <c r="E109" s="92" t="s">
        <v>4</v>
      </c>
      <c r="F109" s="93">
        <v>15</v>
      </c>
      <c r="G109" s="94">
        <f t="shared" si="8"/>
        <v>0</v>
      </c>
      <c r="I109" s="5" t="s">
        <v>142</v>
      </c>
      <c r="M109" s="5">
        <f>O106+M106</f>
        <v>104.02499999999999</v>
      </c>
      <c r="V109" s="2" t="str">
        <f t="array" ref="V109">IFERROR(INDEX($D109:$D$200,SMALL(IF($D109:$D$200&lt;&gt;"",ROW($D109:$D$200)),ROW(109:109))),"")</f>
        <v/>
      </c>
    </row>
    <row r="110" spans="1:22" s="5" customFormat="1" x14ac:dyDescent="0.25">
      <c r="A110" s="89" t="s">
        <v>164</v>
      </c>
      <c r="B110" s="90"/>
      <c r="C110" s="90"/>
      <c r="D110" s="107" t="str">
        <f>IF(SUM($D$102:$D$109)&gt;0,0.05,"")</f>
        <v/>
      </c>
      <c r="E110" s="107" t="s">
        <v>166</v>
      </c>
      <c r="F110" s="93" t="str">
        <f>IF(SUM(G102:G109)=0,"",SUM(G102:G109))</f>
        <v/>
      </c>
      <c r="G110" s="94">
        <f>IF(F110="",0,D110*F110)</f>
        <v>0</v>
      </c>
      <c r="V110" s="2" t="str">
        <f t="array" ref="V110">IFERROR(INDEX($D110:$D$200,SMALL(IF($D110:$D$200&lt;&gt;"",ROW($D110:$D$200)),ROW(110:110))),"")</f>
        <v/>
      </c>
    </row>
    <row r="111" spans="1:22" s="36" customFormat="1" ht="2.25" customHeight="1" thickBot="1" x14ac:dyDescent="0.3">
      <c r="A111" s="60"/>
      <c r="B111" s="33"/>
      <c r="C111" s="33"/>
      <c r="D111" s="64"/>
      <c r="E111" s="61"/>
      <c r="F111" s="65"/>
      <c r="G111" s="66"/>
      <c r="V111" s="2" t="str">
        <f t="array" ref="V111">IFERROR(INDEX($D111:$D$200,SMALL(IF($D111:$D$200&lt;&gt;"",ROW($D111:$D$200)),ROW(111:111))),"")</f>
        <v/>
      </c>
    </row>
    <row r="112" spans="1:22" s="5" customFormat="1" ht="40.5" customHeight="1" thickBot="1" x14ac:dyDescent="0.3">
      <c r="A112" s="167" t="s">
        <v>175</v>
      </c>
      <c r="B112" s="168"/>
      <c r="C112" s="168"/>
      <c r="D112" s="145" t="s">
        <v>173</v>
      </c>
      <c r="E112" s="145"/>
      <c r="F112" s="145"/>
      <c r="G112" s="105">
        <f>SUM(G102:G110)</f>
        <v>0</v>
      </c>
      <c r="V112" s="2" t="str">
        <f t="array" ref="V112">IFERROR(INDEX($D112:$D$200,SMALL(IF($D112:$D$200&lt;&gt;"",ROW($D112:$D$200)),ROW(112:112))),"")</f>
        <v/>
      </c>
    </row>
    <row r="113" spans="1:22" s="36" customFormat="1" ht="6" customHeight="1" thickBot="1" x14ac:dyDescent="0.3">
      <c r="A113" s="60"/>
      <c r="B113" s="33"/>
      <c r="C113" s="33"/>
      <c r="D113" s="34"/>
      <c r="E113" s="35"/>
      <c r="F113" s="35"/>
      <c r="G113" s="112"/>
      <c r="V113" s="2" t="str">
        <f t="array" ref="V113">IFERROR(INDEX($D113:$D$200,SMALL(IF($D113:$D$200&lt;&gt;"",ROW($D113:$D$200)),ROW(113:113))),"")</f>
        <v/>
      </c>
    </row>
    <row r="114" spans="1:22" s="5" customFormat="1" x14ac:dyDescent="0.25">
      <c r="A114" s="67" t="s">
        <v>193</v>
      </c>
      <c r="B114" s="56"/>
      <c r="C114" s="56"/>
      <c r="D114" s="57" t="s">
        <v>0</v>
      </c>
      <c r="E114" s="58" t="s">
        <v>1</v>
      </c>
      <c r="F114" s="58" t="s">
        <v>2</v>
      </c>
      <c r="G114" s="59" t="s">
        <v>3</v>
      </c>
      <c r="V114" s="2" t="str">
        <f t="array" ref="V114">IFERROR(INDEX($D114:$D$200,SMALL(IF($D114:$D$200&lt;&gt;"",ROW($D114:$D$200)),ROW(114:114))),"")</f>
        <v/>
      </c>
    </row>
    <row r="115" spans="1:22" s="5" customFormat="1" ht="16.5" thickBot="1" x14ac:dyDescent="0.3">
      <c r="A115" s="154" t="s">
        <v>222</v>
      </c>
      <c r="B115" s="155"/>
      <c r="C115" s="156"/>
      <c r="D115" s="102"/>
      <c r="E115" s="70" t="s">
        <v>11</v>
      </c>
      <c r="F115" s="71">
        <v>10000</v>
      </c>
      <c r="G115" s="106">
        <f>D115*F115</f>
        <v>0</v>
      </c>
      <c r="V115" s="2" t="str">
        <f t="array" ref="V115">IFERROR(INDEX($D115:$D$200,SMALL(IF($D115:$D$200&lt;&gt;"",ROW($D115:$D$200)),ROW(115:115))),"")</f>
        <v/>
      </c>
    </row>
    <row r="116" spans="1:22" s="5" customFormat="1" ht="6" customHeight="1" thickBot="1" x14ac:dyDescent="0.3">
      <c r="A116" s="60"/>
      <c r="B116" s="33"/>
      <c r="C116" s="33"/>
      <c r="D116" s="34"/>
      <c r="E116" s="35"/>
      <c r="F116" s="35"/>
      <c r="G116" s="112"/>
      <c r="V116" s="2" t="str">
        <f t="array" ref="V116">IFERROR(INDEX($D116:$D$200,SMALL(IF($D116:$D$200&lt;&gt;"",ROW($D116:$D$200)),ROW(116:116))),"")</f>
        <v/>
      </c>
    </row>
    <row r="117" spans="1:22" s="5" customFormat="1" x14ac:dyDescent="0.25">
      <c r="A117" s="67" t="s">
        <v>204</v>
      </c>
      <c r="B117" s="56"/>
      <c r="C117" s="56"/>
      <c r="D117" s="57" t="s">
        <v>0</v>
      </c>
      <c r="E117" s="58" t="s">
        <v>1</v>
      </c>
      <c r="F117" s="58" t="s">
        <v>2</v>
      </c>
      <c r="G117" s="59" t="s">
        <v>3</v>
      </c>
      <c r="V117" s="2" t="str">
        <f t="array" ref="V117">IFERROR(INDEX($D117:$D$200,SMALL(IF($D117:$D$200&lt;&gt;"",ROW($D117:$D$200)),ROW(117:117))),"")</f>
        <v/>
      </c>
    </row>
    <row r="118" spans="1:22" s="5" customFormat="1" ht="16.5" thickBot="1" x14ac:dyDescent="0.3">
      <c r="A118" s="68" t="s">
        <v>223</v>
      </c>
      <c r="B118" s="69"/>
      <c r="C118" s="69"/>
      <c r="D118" s="102"/>
      <c r="E118" s="70" t="s">
        <v>11</v>
      </c>
      <c r="F118" s="71">
        <v>10000</v>
      </c>
      <c r="G118" s="21">
        <f>D118*F118</f>
        <v>0</v>
      </c>
      <c r="V118" s="2" t="str">
        <f t="array" ref="V118">IFERROR(INDEX($D118:$D$200,SMALL(IF($D118:$D$200&lt;&gt;"",ROW($D118:$D$200)),ROW(118:118))),"")</f>
        <v/>
      </c>
    </row>
    <row r="119" spans="1:22" s="5" customFormat="1" ht="6" customHeight="1" thickBot="1" x14ac:dyDescent="0.3">
      <c r="A119" s="60"/>
      <c r="B119" s="33"/>
      <c r="C119" s="33"/>
      <c r="D119" s="64"/>
      <c r="E119" s="61"/>
      <c r="F119" s="62"/>
      <c r="G119" s="63"/>
      <c r="V119" s="2" t="str">
        <f t="array" ref="V119">IFERROR(INDEX($D119:$D$200,SMALL(IF($D119:$D$200&lt;&gt;"",ROW($D119:$D$200)),ROW(119:119))),"")</f>
        <v/>
      </c>
    </row>
    <row r="120" spans="1:22" s="5" customFormat="1" x14ac:dyDescent="0.25">
      <c r="A120" s="84" t="s">
        <v>194</v>
      </c>
      <c r="B120" s="85"/>
      <c r="C120" s="85"/>
      <c r="D120" s="86" t="s">
        <v>0</v>
      </c>
      <c r="E120" s="87" t="s">
        <v>1</v>
      </c>
      <c r="F120" s="87" t="s">
        <v>2</v>
      </c>
      <c r="G120" s="88" t="s">
        <v>3</v>
      </c>
      <c r="V120" s="2" t="str">
        <f t="array" ref="V120">IFERROR(INDEX($D120:$D$200,SMALL(IF($D120:$D$200&lt;&gt;"",ROW($D120:$D$200)),ROW(120:120))),"")</f>
        <v/>
      </c>
    </row>
    <row r="121" spans="1:22" s="5" customFormat="1" x14ac:dyDescent="0.25">
      <c r="A121" s="89" t="s">
        <v>134</v>
      </c>
      <c r="B121" s="90"/>
      <c r="C121" s="90"/>
      <c r="D121" s="91"/>
      <c r="E121" s="92" t="s">
        <v>11</v>
      </c>
      <c r="F121" s="93">
        <v>140000</v>
      </c>
      <c r="G121" s="94">
        <f>D121*F121</f>
        <v>0</v>
      </c>
      <c r="V121" s="2" t="str">
        <f t="array" ref="V121">IFERROR(INDEX($D121:$D$200,SMALL(IF($D121:$D$200&lt;&gt;"",ROW($D121:$D$200)),ROW(121:121))),"")</f>
        <v/>
      </c>
    </row>
    <row r="122" spans="1:22" s="5" customFormat="1" x14ac:dyDescent="0.25">
      <c r="A122" s="89" t="s">
        <v>135</v>
      </c>
      <c r="B122" s="90"/>
      <c r="C122" s="90"/>
      <c r="D122" s="91"/>
      <c r="E122" s="92" t="s">
        <v>11</v>
      </c>
      <c r="F122" s="93">
        <v>275000</v>
      </c>
      <c r="G122" s="94">
        <f>D122*F122</f>
        <v>0</v>
      </c>
      <c r="V122" s="2" t="str">
        <f t="array" ref="V122">IFERROR(INDEX($D122:$D$200,SMALL(IF($D122:$D$200&lt;&gt;"",ROW($D122:$D$200)),ROW(122:122))),"")</f>
        <v/>
      </c>
    </row>
    <row r="123" spans="1:22" s="36" customFormat="1" ht="2.25" customHeight="1" thickBot="1" x14ac:dyDescent="0.3">
      <c r="A123" s="99"/>
      <c r="B123" s="100"/>
      <c r="C123" s="100"/>
      <c r="D123" s="108"/>
      <c r="E123" s="101"/>
      <c r="F123" s="109"/>
      <c r="G123" s="110"/>
      <c r="V123" s="2" t="str">
        <f t="array" ref="V123">IFERROR(INDEX($D123:$D$200,SMALL(IF($D123:$D$200&lt;&gt;"",ROW($D123:$D$200)),ROW(123:123))),"")</f>
        <v/>
      </c>
    </row>
    <row r="124" spans="1:22" s="5" customFormat="1" ht="18" customHeight="1" thickBot="1" x14ac:dyDescent="0.3">
      <c r="A124" s="185"/>
      <c r="B124" s="186"/>
      <c r="C124" s="186"/>
      <c r="D124" s="145" t="s">
        <v>176</v>
      </c>
      <c r="E124" s="145"/>
      <c r="F124" s="145"/>
      <c r="G124" s="105">
        <f>SUM(G121:G122)</f>
        <v>0</v>
      </c>
      <c r="V124" s="2" t="str">
        <f t="array" ref="V124">IFERROR(INDEX($D124:$D$200,SMALL(IF($D124:$D$200&lt;&gt;"",ROW($D124:$D$200)),ROW(124:124))),"")</f>
        <v/>
      </c>
    </row>
    <row r="125" spans="1:22" s="36" customFormat="1" ht="6" customHeight="1" thickBot="1" x14ac:dyDescent="0.3">
      <c r="A125" s="60"/>
      <c r="B125" s="33"/>
      <c r="C125" s="33"/>
      <c r="D125" s="34"/>
      <c r="E125" s="35"/>
      <c r="F125" s="35"/>
      <c r="G125" s="112"/>
      <c r="V125" s="2" t="str">
        <f t="array" ref="V125">IFERROR(INDEX($D125:$D$200,SMALL(IF($D125:$D$200&lt;&gt;"",ROW($D125:$D$200)),ROW(125:125))),"")</f>
        <v/>
      </c>
    </row>
    <row r="126" spans="1:22" s="5" customFormat="1" x14ac:dyDescent="0.25">
      <c r="A126" s="84" t="s">
        <v>151</v>
      </c>
      <c r="B126" s="85"/>
      <c r="C126" s="85"/>
      <c r="D126" s="86" t="s">
        <v>0</v>
      </c>
      <c r="E126" s="87" t="s">
        <v>1</v>
      </c>
      <c r="F126" s="87" t="s">
        <v>2</v>
      </c>
      <c r="G126" s="88" t="s">
        <v>3</v>
      </c>
      <c r="V126" s="2" t="str">
        <f t="array" ref="V126">IFERROR(INDEX($D126:$D$200,SMALL(IF($D126:$D$200&lt;&gt;"",ROW($D126:$D$200)),ROW(126:126))),"")</f>
        <v/>
      </c>
    </row>
    <row r="127" spans="1:22" s="5" customFormat="1" x14ac:dyDescent="0.25">
      <c r="A127" s="89" t="s">
        <v>106</v>
      </c>
      <c r="B127" s="90"/>
      <c r="C127" s="90"/>
      <c r="D127" s="91"/>
      <c r="E127" s="92" t="s">
        <v>4</v>
      </c>
      <c r="F127" s="93">
        <v>25</v>
      </c>
      <c r="G127" s="94">
        <f t="shared" ref="G127:G133" si="9">D127*F127</f>
        <v>0</v>
      </c>
      <c r="I127" s="5" t="s">
        <v>108</v>
      </c>
      <c r="V127" s="2" t="str">
        <f t="array" ref="V127">IFERROR(INDEX($D127:$D$200,SMALL(IF($D127:$D$200&lt;&gt;"",ROW($D127:$D$200)),ROW(127:127))),"")</f>
        <v/>
      </c>
    </row>
    <row r="128" spans="1:22" s="5" customFormat="1" x14ac:dyDescent="0.25">
      <c r="A128" s="89" t="s">
        <v>23</v>
      </c>
      <c r="B128" s="90"/>
      <c r="C128" s="90"/>
      <c r="D128" s="91"/>
      <c r="E128" s="92" t="s">
        <v>4</v>
      </c>
      <c r="F128" s="93">
        <v>10</v>
      </c>
      <c r="G128" s="94">
        <f t="shared" si="9"/>
        <v>0</v>
      </c>
      <c r="I128" s="5" t="s">
        <v>107</v>
      </c>
      <c r="V128" s="2" t="str">
        <f t="array" ref="V128">IFERROR(INDEX($D128:$D$200,SMALL(IF($D128:$D$200&lt;&gt;"",ROW($D128:$D$200)),ROW(128:128))),"")</f>
        <v/>
      </c>
    </row>
    <row r="129" spans="1:22" s="5" customFormat="1" x14ac:dyDescent="0.25">
      <c r="A129" s="89" t="s">
        <v>163</v>
      </c>
      <c r="B129" s="90"/>
      <c r="C129" s="90"/>
      <c r="D129" s="91"/>
      <c r="E129" s="92" t="s">
        <v>11</v>
      </c>
      <c r="F129" s="93">
        <v>1500</v>
      </c>
      <c r="G129" s="94">
        <f t="shared" si="9"/>
        <v>0</v>
      </c>
      <c r="I129" s="5" t="s">
        <v>109</v>
      </c>
      <c r="V129" s="2" t="str">
        <f t="array" ref="V129">IFERROR(INDEX($D129:$D$200,SMALL(IF($D129:$D$200&lt;&gt;"",ROW($D129:$D$200)),ROW(129:129))),"")</f>
        <v/>
      </c>
    </row>
    <row r="130" spans="1:22" s="5" customFormat="1" x14ac:dyDescent="0.25">
      <c r="A130" s="89" t="s">
        <v>19</v>
      </c>
      <c r="B130" s="90"/>
      <c r="C130" s="90"/>
      <c r="D130" s="91"/>
      <c r="E130" s="92" t="s">
        <v>4</v>
      </c>
      <c r="F130" s="93">
        <v>3</v>
      </c>
      <c r="G130" s="94">
        <f t="shared" si="9"/>
        <v>0</v>
      </c>
      <c r="I130" s="5" t="s">
        <v>110</v>
      </c>
      <c r="V130" s="2" t="str">
        <f t="array" ref="V130">IFERROR(INDEX($D130:$D$200,SMALL(IF($D130:$D$200&lt;&gt;"",ROW($D130:$D$200)),ROW(130:130))),"")</f>
        <v/>
      </c>
    </row>
    <row r="131" spans="1:22" s="5" customFormat="1" x14ac:dyDescent="0.25">
      <c r="A131" s="89" t="s">
        <v>20</v>
      </c>
      <c r="B131" s="90"/>
      <c r="C131" s="90"/>
      <c r="D131" s="91"/>
      <c r="E131" s="92" t="s">
        <v>11</v>
      </c>
      <c r="F131" s="93">
        <v>55000</v>
      </c>
      <c r="G131" s="94">
        <f t="shared" si="9"/>
        <v>0</v>
      </c>
      <c r="V131" s="2" t="str">
        <f t="array" ref="V131">IFERROR(INDEX($D131:$D$200,SMALL(IF($D131:$D$200&lt;&gt;"",ROW($D131:$D$200)),ROW(131:131))),"")</f>
        <v/>
      </c>
    </row>
    <row r="132" spans="1:22" s="5" customFormat="1" x14ac:dyDescent="0.25">
      <c r="A132" s="89" t="s">
        <v>21</v>
      </c>
      <c r="B132" s="90"/>
      <c r="C132" s="90"/>
      <c r="D132" s="91"/>
      <c r="E132" s="92" t="s">
        <v>11</v>
      </c>
      <c r="F132" s="93">
        <v>7000</v>
      </c>
      <c r="G132" s="94">
        <f t="shared" si="9"/>
        <v>0</v>
      </c>
      <c r="V132" s="2" t="str">
        <f t="array" ref="V132">IFERROR(INDEX($D132:$D$200,SMALL(IF($D132:$D$200&lt;&gt;"",ROW($D132:$D$200)),ROW(132:132))),"")</f>
        <v/>
      </c>
    </row>
    <row r="133" spans="1:22" s="5" customFormat="1" x14ac:dyDescent="0.25">
      <c r="A133" s="89" t="s">
        <v>22</v>
      </c>
      <c r="B133" s="90"/>
      <c r="C133" s="90"/>
      <c r="D133" s="91"/>
      <c r="E133" s="92" t="s">
        <v>11</v>
      </c>
      <c r="F133" s="93">
        <v>5000</v>
      </c>
      <c r="G133" s="94">
        <f t="shared" si="9"/>
        <v>0</v>
      </c>
      <c r="V133" s="2" t="str">
        <f t="array" ref="V133">IFERROR(INDEX($D133:$D$200,SMALL(IF($D133:$D$200&lt;&gt;"",ROW($D133:$D$200)),ROW(133:133))),"")</f>
        <v/>
      </c>
    </row>
    <row r="134" spans="1:22" s="36" customFormat="1" ht="2.25" customHeight="1" thickBot="1" x14ac:dyDescent="0.3">
      <c r="A134" s="99"/>
      <c r="B134" s="100"/>
      <c r="C134" s="100"/>
      <c r="D134" s="108"/>
      <c r="E134" s="101"/>
      <c r="F134" s="109"/>
      <c r="G134" s="110"/>
      <c r="V134" s="2" t="str">
        <f t="array" ref="V134">IFERROR(INDEX($D134:$D$200,SMALL(IF($D134:$D$200&lt;&gt;"",ROW($D134:$D$200)),ROW(134:134))),"")</f>
        <v/>
      </c>
    </row>
    <row r="135" spans="1:22" s="5" customFormat="1" ht="18" customHeight="1" thickBot="1" x14ac:dyDescent="0.3">
      <c r="A135" s="150" t="s">
        <v>159</v>
      </c>
      <c r="B135" s="148"/>
      <c r="C135" s="148"/>
      <c r="D135" s="145" t="s">
        <v>180</v>
      </c>
      <c r="E135" s="145"/>
      <c r="F135" s="145"/>
      <c r="G135" s="22">
        <f>SUM(G127:G133)</f>
        <v>0</v>
      </c>
      <c r="V135" s="2" t="str">
        <f t="array" ref="V135">IFERROR(INDEX($D135:$D$200,SMALL(IF($D135:$D$200&lt;&gt;"",ROW($D135:$D$200)),ROW(135:135))),"")</f>
        <v/>
      </c>
    </row>
    <row r="136" spans="1:22" s="36" customFormat="1" ht="6" customHeight="1" thickBot="1" x14ac:dyDescent="0.3">
      <c r="A136" s="60"/>
      <c r="B136" s="33"/>
      <c r="C136" s="33"/>
      <c r="D136" s="34"/>
      <c r="E136" s="35"/>
      <c r="F136" s="35"/>
      <c r="G136" s="112"/>
      <c r="V136" s="2" t="str">
        <f t="array" ref="V136">IFERROR(INDEX($D136:$D$200,SMALL(IF($D136:$D$200&lt;&gt;"",ROW($D136:$D$200)),ROW(136:136))),"")</f>
        <v/>
      </c>
    </row>
    <row r="137" spans="1:22" s="5" customFormat="1" x14ac:dyDescent="0.25">
      <c r="A137" s="84" t="s">
        <v>195</v>
      </c>
      <c r="B137" s="85"/>
      <c r="C137" s="85"/>
      <c r="D137" s="86" t="s">
        <v>0</v>
      </c>
      <c r="E137" s="87" t="s">
        <v>1</v>
      </c>
      <c r="F137" s="87" t="s">
        <v>2</v>
      </c>
      <c r="G137" s="88" t="s">
        <v>3</v>
      </c>
      <c r="V137" s="2" t="str">
        <f t="array" ref="V137">IFERROR(INDEX($D137:$D$200,SMALL(IF($D137:$D$200&lt;&gt;"",ROW($D137:$D$200)),ROW(137:137))),"")</f>
        <v/>
      </c>
    </row>
    <row r="138" spans="1:22" s="5" customFormat="1" x14ac:dyDescent="0.25">
      <c r="A138" s="89" t="s">
        <v>32</v>
      </c>
      <c r="B138" s="90"/>
      <c r="C138" s="90"/>
      <c r="D138" s="91"/>
      <c r="E138" s="92" t="s">
        <v>4</v>
      </c>
      <c r="F138" s="93">
        <v>40</v>
      </c>
      <c r="G138" s="94">
        <f t="shared" ref="G138:G147" si="10">D138*F138</f>
        <v>0</v>
      </c>
      <c r="I138" s="5" t="s">
        <v>81</v>
      </c>
      <c r="V138" s="2" t="str">
        <f t="array" ref="V138">IFERROR(INDEX($D138:$D$200,SMALL(IF($D138:$D$200&lt;&gt;"",ROW($D138:$D$200)),ROW(138:138))),"")</f>
        <v/>
      </c>
    </row>
    <row r="139" spans="1:22" s="5" customFormat="1" x14ac:dyDescent="0.25">
      <c r="A139" s="89" t="s">
        <v>33</v>
      </c>
      <c r="B139" s="90"/>
      <c r="C139" s="90"/>
      <c r="D139" s="91"/>
      <c r="E139" s="92" t="s">
        <v>4</v>
      </c>
      <c r="F139" s="93">
        <v>45</v>
      </c>
      <c r="G139" s="94">
        <f t="shared" si="10"/>
        <v>0</v>
      </c>
      <c r="I139" s="5" t="s">
        <v>74</v>
      </c>
      <c r="V139" s="2" t="str">
        <f t="array" ref="V139">IFERROR(INDEX($D139:$D$200,SMALL(IF($D139:$D$200&lt;&gt;"",ROW($D139:$D$200)),ROW(139:139))),"")</f>
        <v/>
      </c>
    </row>
    <row r="140" spans="1:22" s="5" customFormat="1" x14ac:dyDescent="0.25">
      <c r="A140" s="89" t="s">
        <v>34</v>
      </c>
      <c r="B140" s="90"/>
      <c r="C140" s="90"/>
      <c r="D140" s="91"/>
      <c r="E140" s="92" t="s">
        <v>4</v>
      </c>
      <c r="F140" s="93">
        <v>60</v>
      </c>
      <c r="G140" s="94">
        <f t="shared" si="10"/>
        <v>0</v>
      </c>
      <c r="I140" s="5" t="s">
        <v>73</v>
      </c>
      <c r="V140" s="2" t="str">
        <f t="array" ref="V140">IFERROR(INDEX($D140:$D$200,SMALL(IF($D140:$D$200&lt;&gt;"",ROW($D140:$D$200)),ROW(140:140))),"")</f>
        <v/>
      </c>
    </row>
    <row r="141" spans="1:22" s="5" customFormat="1" x14ac:dyDescent="0.25">
      <c r="A141" s="89" t="s">
        <v>35</v>
      </c>
      <c r="B141" s="90"/>
      <c r="C141" s="90"/>
      <c r="D141" s="91"/>
      <c r="E141" s="92" t="s">
        <v>4</v>
      </c>
      <c r="F141" s="93">
        <v>80</v>
      </c>
      <c r="G141" s="94">
        <f t="shared" si="10"/>
        <v>0</v>
      </c>
      <c r="I141" s="5" t="s">
        <v>72</v>
      </c>
      <c r="V141" s="2" t="str">
        <f t="array" ref="V141">IFERROR(INDEX($D141:$D$200,SMALL(IF($D141:$D$200&lt;&gt;"",ROW($D141:$D$200)),ROW(141:141))),"")</f>
        <v/>
      </c>
    </row>
    <row r="142" spans="1:22" s="5" customFormat="1" x14ac:dyDescent="0.25">
      <c r="A142" s="89" t="s">
        <v>36</v>
      </c>
      <c r="B142" s="90"/>
      <c r="C142" s="90"/>
      <c r="D142" s="91"/>
      <c r="E142" s="92" t="s">
        <v>4</v>
      </c>
      <c r="F142" s="93">
        <v>95</v>
      </c>
      <c r="G142" s="94">
        <f t="shared" si="10"/>
        <v>0</v>
      </c>
      <c r="I142" s="5" t="s">
        <v>75</v>
      </c>
      <c r="V142" s="2" t="str">
        <f t="array" ref="V142">IFERROR(INDEX($D142:$D$200,SMALL(IF($D142:$D$200&lt;&gt;"",ROW($D142:$D$200)),ROW(142:142))),"")</f>
        <v/>
      </c>
    </row>
    <row r="143" spans="1:22" s="5" customFormat="1" x14ac:dyDescent="0.25">
      <c r="A143" s="89" t="s">
        <v>37</v>
      </c>
      <c r="B143" s="90"/>
      <c r="C143" s="90"/>
      <c r="D143" s="91"/>
      <c r="E143" s="92" t="s">
        <v>4</v>
      </c>
      <c r="F143" s="93">
        <v>115</v>
      </c>
      <c r="G143" s="94">
        <f t="shared" si="10"/>
        <v>0</v>
      </c>
      <c r="I143" s="5" t="s">
        <v>76</v>
      </c>
      <c r="V143" s="2" t="str">
        <f t="array" ref="V143">IFERROR(INDEX($D143:$D$200,SMALL(IF($D143:$D$200&lt;&gt;"",ROW($D143:$D$200)),ROW(143:143))),"")</f>
        <v/>
      </c>
    </row>
    <row r="144" spans="1:22" s="5" customFormat="1" x14ac:dyDescent="0.25">
      <c r="A144" s="97" t="s">
        <v>38</v>
      </c>
      <c r="B144" s="98"/>
      <c r="C144" s="98"/>
      <c r="D144" s="91"/>
      <c r="E144" s="92" t="s">
        <v>4</v>
      </c>
      <c r="F144" s="93">
        <v>165</v>
      </c>
      <c r="G144" s="94">
        <f t="shared" si="10"/>
        <v>0</v>
      </c>
      <c r="I144" s="5" t="s">
        <v>77</v>
      </c>
      <c r="V144" s="2" t="str">
        <f t="array" ref="V144">IFERROR(INDEX($D144:$D$200,SMALL(IF($D144:$D$200&lt;&gt;"",ROW($D144:$D$200)),ROW(144:144))),"")</f>
        <v/>
      </c>
    </row>
    <row r="145" spans="1:22" s="5" customFormat="1" x14ac:dyDescent="0.25">
      <c r="A145" s="97" t="s">
        <v>39</v>
      </c>
      <c r="B145" s="98"/>
      <c r="C145" s="98"/>
      <c r="D145" s="91"/>
      <c r="E145" s="92" t="s">
        <v>4</v>
      </c>
      <c r="F145" s="93">
        <v>175</v>
      </c>
      <c r="G145" s="94">
        <f t="shared" si="10"/>
        <v>0</v>
      </c>
      <c r="I145" s="5" t="s">
        <v>78</v>
      </c>
      <c r="V145" s="2" t="str">
        <f t="array" ref="V145">IFERROR(INDEX($D145:$D$200,SMALL(IF($D145:$D$200&lt;&gt;"",ROW($D145:$D$200)),ROW(145:145))),"")</f>
        <v/>
      </c>
    </row>
    <row r="146" spans="1:22" s="5" customFormat="1" x14ac:dyDescent="0.25">
      <c r="A146" s="97" t="s">
        <v>40</v>
      </c>
      <c r="B146" s="98"/>
      <c r="C146" s="98"/>
      <c r="D146" s="91"/>
      <c r="E146" s="92" t="s">
        <v>4</v>
      </c>
      <c r="F146" s="93">
        <v>255</v>
      </c>
      <c r="G146" s="94">
        <f t="shared" si="10"/>
        <v>0</v>
      </c>
      <c r="I146" s="5" t="s">
        <v>79</v>
      </c>
      <c r="V146" s="2" t="str">
        <f t="array" ref="V146">IFERROR(INDEX($D146:$D$200,SMALL(IF($D146:$D$200&lt;&gt;"",ROW($D146:$D$200)),ROW(146:146))),"")</f>
        <v/>
      </c>
    </row>
    <row r="147" spans="1:22" s="5" customFormat="1" x14ac:dyDescent="0.25">
      <c r="A147" s="97" t="s">
        <v>44</v>
      </c>
      <c r="B147" s="98"/>
      <c r="C147" s="98"/>
      <c r="D147" s="91"/>
      <c r="E147" s="92" t="s">
        <v>4</v>
      </c>
      <c r="F147" s="93">
        <v>270</v>
      </c>
      <c r="G147" s="94">
        <f t="shared" si="10"/>
        <v>0</v>
      </c>
      <c r="I147" s="5" t="s">
        <v>80</v>
      </c>
      <c r="V147" s="2" t="str">
        <f t="array" ref="V147">IFERROR(INDEX($D147:$D$200,SMALL(IF($D147:$D$200&lt;&gt;"",ROW($D147:$D$200)),ROW(147:147))),"")</f>
        <v/>
      </c>
    </row>
    <row r="148" spans="1:22" s="5" customFormat="1" x14ac:dyDescent="0.25">
      <c r="A148" s="89" t="s">
        <v>200</v>
      </c>
      <c r="B148" s="90"/>
      <c r="C148" s="90"/>
      <c r="D148" s="91"/>
      <c r="E148" s="92" t="s">
        <v>4</v>
      </c>
      <c r="F148" s="95"/>
      <c r="G148" s="94">
        <f t="shared" ref="G148" si="11">D148*F148</f>
        <v>0</v>
      </c>
      <c r="V148" s="2" t="str">
        <f t="array" ref="V148">IFERROR(INDEX($D148:$D$200,SMALL(IF($D148:$D$200&lt;&gt;"",ROW($D148:$D$200)),ROW(148:148))),"")</f>
        <v/>
      </c>
    </row>
    <row r="149" spans="1:22" s="5" customFormat="1" ht="16.5" thickBot="1" x14ac:dyDescent="0.3">
      <c r="A149" s="96" t="s">
        <v>186</v>
      </c>
      <c r="B149" s="153"/>
      <c r="C149" s="153"/>
      <c r="D149" s="153"/>
      <c r="E149" s="153"/>
      <c r="F149" s="119"/>
      <c r="G149" s="94"/>
      <c r="V149" s="2" t="str">
        <f t="array" ref="V149">IFERROR(INDEX($D149:$D$200,SMALL(IF($D149:$D$200&lt;&gt;"",ROW($D149:$D$200)),ROW(149:149))),"")</f>
        <v/>
      </c>
    </row>
    <row r="150" spans="1:22" s="5" customFormat="1" x14ac:dyDescent="0.25">
      <c r="A150" s="89" t="s">
        <v>183</v>
      </c>
      <c r="B150" s="152" t="s">
        <v>198</v>
      </c>
      <c r="C150" s="152"/>
      <c r="D150" s="91"/>
      <c r="E150" s="92" t="s">
        <v>118</v>
      </c>
      <c r="F150" s="95"/>
      <c r="G150" s="94">
        <f>IF(F150="xx",0,F150*D150)</f>
        <v>0</v>
      </c>
      <c r="L150" s="72"/>
      <c r="M150" s="73"/>
      <c r="N150" s="73"/>
      <c r="O150" s="73" t="s">
        <v>85</v>
      </c>
      <c r="P150" s="73"/>
      <c r="Q150" s="73"/>
      <c r="R150" s="73"/>
      <c r="S150" s="73"/>
      <c r="T150" s="73" t="s">
        <v>84</v>
      </c>
      <c r="U150" s="74"/>
      <c r="V150" s="2" t="str">
        <f t="array" ref="V150">IFERROR(INDEX($D150:$D$200,SMALL(IF($D150:$D$200&lt;&gt;"",ROW($D150:$D$200)),ROW(150:150))),"")</f>
        <v/>
      </c>
    </row>
    <row r="151" spans="1:22" s="5" customFormat="1" x14ac:dyDescent="0.25">
      <c r="A151" s="89" t="s">
        <v>199</v>
      </c>
      <c r="B151" s="90"/>
      <c r="C151" s="90"/>
      <c r="D151" s="91"/>
      <c r="E151" s="92" t="s">
        <v>14</v>
      </c>
      <c r="F151" s="93">
        <v>700</v>
      </c>
      <c r="G151" s="94">
        <f t="shared" ref="G151:G154" si="12">D151*F151</f>
        <v>0</v>
      </c>
      <c r="I151" s="75">
        <f>P151+U151</f>
        <v>1094.3303000000001</v>
      </c>
      <c r="J151" s="5" t="s">
        <v>86</v>
      </c>
      <c r="L151" s="76">
        <v>1.61</v>
      </c>
      <c r="M151" s="36" t="s">
        <v>82</v>
      </c>
      <c r="N151" s="36"/>
      <c r="O151" s="77">
        <v>525.23</v>
      </c>
      <c r="P151" s="77">
        <f>O151*L151</f>
        <v>845.62030000000004</v>
      </c>
      <c r="Q151" s="36">
        <v>209</v>
      </c>
      <c r="R151" s="36" t="s">
        <v>83</v>
      </c>
      <c r="S151" s="36"/>
      <c r="T151" s="77">
        <v>1.19</v>
      </c>
      <c r="U151" s="78">
        <f>T151*Q151</f>
        <v>248.70999999999998</v>
      </c>
      <c r="V151" s="2" t="str">
        <f t="array" ref="V151">IFERROR(INDEX($D151:$D$200,SMALL(IF($D151:$D$200&lt;&gt;"",ROW($D151:$D$200)),ROW(151:151))),"")</f>
        <v/>
      </c>
    </row>
    <row r="152" spans="1:22" s="5" customFormat="1" x14ac:dyDescent="0.25">
      <c r="A152" s="89" t="s">
        <v>17</v>
      </c>
      <c r="B152" s="90"/>
      <c r="C152" s="90"/>
      <c r="D152" s="91"/>
      <c r="E152" s="92" t="s">
        <v>11</v>
      </c>
      <c r="F152" s="93">
        <v>3500</v>
      </c>
      <c r="G152" s="94">
        <f t="shared" si="12"/>
        <v>0</v>
      </c>
      <c r="V152" s="2" t="str">
        <f t="array" ref="V152">IFERROR(INDEX($D152:$D$200,SMALL(IF($D152:$D$200&lt;&gt;"",ROW($D152:$D$200)),ROW(152:152))),"")</f>
        <v/>
      </c>
    </row>
    <row r="153" spans="1:22" s="5" customFormat="1" x14ac:dyDescent="0.25">
      <c r="A153" s="89" t="s">
        <v>18</v>
      </c>
      <c r="B153" s="90"/>
      <c r="C153" s="90"/>
      <c r="D153" s="91"/>
      <c r="E153" s="92" t="s">
        <v>11</v>
      </c>
      <c r="F153" s="93">
        <v>4000</v>
      </c>
      <c r="G153" s="94">
        <f t="shared" si="12"/>
        <v>0</v>
      </c>
      <c r="V153" s="2" t="str">
        <f t="array" ref="V153">IFERROR(INDEX($D153:$D$200,SMALL(IF($D153:$D$200&lt;&gt;"",ROW($D153:$D$200)),ROW(153:153))),"")</f>
        <v/>
      </c>
    </row>
    <row r="154" spans="1:22" s="5" customFormat="1" x14ac:dyDescent="0.25">
      <c r="A154" s="89" t="s">
        <v>15</v>
      </c>
      <c r="B154" s="90"/>
      <c r="C154" s="90"/>
      <c r="D154" s="91"/>
      <c r="E154" s="92" t="s">
        <v>11</v>
      </c>
      <c r="F154" s="93">
        <v>1200</v>
      </c>
      <c r="G154" s="94">
        <f t="shared" si="12"/>
        <v>0</v>
      </c>
      <c r="V154" s="2" t="str">
        <f t="array" ref="V154">IFERROR(INDEX($D154:$D$200,SMALL(IF($D154:$D$200&lt;&gt;"",ROW($D154:$D$200)),ROW(154:154))),"")</f>
        <v/>
      </c>
    </row>
    <row r="155" spans="1:22" s="5" customFormat="1" x14ac:dyDescent="0.25">
      <c r="A155" s="89" t="s">
        <v>16</v>
      </c>
      <c r="B155" s="90"/>
      <c r="C155" s="90"/>
      <c r="D155" s="91"/>
      <c r="E155" s="92" t="s">
        <v>42</v>
      </c>
      <c r="F155" s="93">
        <v>10</v>
      </c>
      <c r="G155" s="94">
        <f>D155*F155</f>
        <v>0</v>
      </c>
      <c r="V155" s="2" t="str">
        <f t="array" ref="V155">IFERROR(INDEX($D155:$D$200,SMALL(IF($D155:$D$200&lt;&gt;"",ROW($D155:$D$200)),ROW(155:155))),"")</f>
        <v/>
      </c>
    </row>
    <row r="156" spans="1:22" s="5" customFormat="1" x14ac:dyDescent="0.25">
      <c r="A156" s="89" t="s">
        <v>187</v>
      </c>
      <c r="B156" s="90"/>
      <c r="C156" s="90"/>
      <c r="D156" s="91"/>
      <c r="E156" s="92" t="s">
        <v>11</v>
      </c>
      <c r="F156" s="95"/>
      <c r="G156" s="94">
        <f>IF(F156="xx",0,F156*D156)</f>
        <v>0</v>
      </c>
      <c r="V156" s="2" t="str">
        <f t="array" ref="V156">IFERROR(INDEX($D156:$D$200,SMALL(IF($D156:$D$200&lt;&gt;"",ROW($D156:$D$200)),ROW(156:156))),"")</f>
        <v/>
      </c>
    </row>
    <row r="157" spans="1:22" s="5" customFormat="1" x14ac:dyDescent="0.25">
      <c r="A157" s="96" t="s">
        <v>186</v>
      </c>
      <c r="B157" s="153"/>
      <c r="C157" s="153"/>
      <c r="D157" s="153"/>
      <c r="E157" s="153"/>
      <c r="F157" s="119"/>
      <c r="G157" s="94"/>
      <c r="V157" s="2" t="str">
        <f t="array" ref="V157">IFERROR(INDEX($D157:$D$200,SMALL(IF($D157:$D$200&lt;&gt;"",ROW($D157:$D$200)),ROW(157:157))),"")</f>
        <v/>
      </c>
    </row>
    <row r="158" spans="1:22" s="5" customFormat="1" x14ac:dyDescent="0.25">
      <c r="A158" s="89" t="s">
        <v>185</v>
      </c>
      <c r="B158" s="90"/>
      <c r="C158" s="90"/>
      <c r="D158" s="91"/>
      <c r="E158" s="92" t="s">
        <v>11</v>
      </c>
      <c r="F158" s="95"/>
      <c r="G158" s="94">
        <f>IF(F158="xx",0,F158*D158)</f>
        <v>0</v>
      </c>
      <c r="V158" s="2" t="str">
        <f t="array" ref="V158">IFERROR(INDEX($D158:$D$200,SMALL(IF($D158:$D$200&lt;&gt;"",ROW($D158:$D$200)),ROW(158:158))),"")</f>
        <v/>
      </c>
    </row>
    <row r="159" spans="1:22" s="5" customFormat="1" x14ac:dyDescent="0.25">
      <c r="A159" s="96" t="s">
        <v>186</v>
      </c>
      <c r="B159" s="153"/>
      <c r="C159" s="153"/>
      <c r="D159" s="153"/>
      <c r="E159" s="153"/>
      <c r="F159" s="119"/>
      <c r="G159" s="94"/>
      <c r="V159" s="2" t="str">
        <f t="array" ref="V159">IFERROR(INDEX($D159:$D$200,SMALL(IF($D159:$D$200&lt;&gt;"",ROW($D159:$D$200)),ROW(159:159))),"")</f>
        <v/>
      </c>
    </row>
    <row r="160" spans="1:22" s="36" customFormat="1" ht="2.25" customHeight="1" thickBot="1" x14ac:dyDescent="0.3">
      <c r="A160" s="99"/>
      <c r="B160" s="100"/>
      <c r="C160" s="100"/>
      <c r="D160" s="108"/>
      <c r="E160" s="101"/>
      <c r="F160" s="109"/>
      <c r="G160" s="110"/>
      <c r="V160" s="2" t="str">
        <f t="array" ref="V160">IFERROR(INDEX($D160:$D$200,SMALL(IF($D160:$D$200&lt;&gt;"",ROW($D160:$D$200)),ROW(160:160))),"")</f>
        <v/>
      </c>
    </row>
    <row r="161" spans="1:22" s="5" customFormat="1" ht="36" customHeight="1" thickBot="1" x14ac:dyDescent="0.3">
      <c r="A161" s="147" t="s">
        <v>189</v>
      </c>
      <c r="B161" s="151"/>
      <c r="C161" s="151"/>
      <c r="D161" s="151"/>
      <c r="E161" s="145" t="s">
        <v>178</v>
      </c>
      <c r="F161" s="145"/>
      <c r="G161" s="22">
        <f>SUM(G138:G159)</f>
        <v>0</v>
      </c>
      <c r="V161" s="2" t="str">
        <f t="array" ref="V161">IFERROR(INDEX($D161:$D$200,SMALL(IF($D161:$D$200&lt;&gt;"",ROW($D161:$D$200)),ROW(161:161))),"")</f>
        <v/>
      </c>
    </row>
    <row r="162" spans="1:22" s="36" customFormat="1" ht="6" customHeight="1" thickBot="1" x14ac:dyDescent="0.3">
      <c r="A162" s="60"/>
      <c r="B162" s="33"/>
      <c r="C162" s="33"/>
      <c r="D162" s="34"/>
      <c r="E162" s="35"/>
      <c r="F162" s="35"/>
      <c r="G162" s="112"/>
      <c r="V162" s="2" t="str">
        <f t="array" ref="V162">IFERROR(INDEX($D162:$D$200,SMALL(IF($D162:$D$200&lt;&gt;"",ROW($D162:$D$200)),ROW(162:162))),"")</f>
        <v/>
      </c>
    </row>
    <row r="163" spans="1:22" s="5" customFormat="1" x14ac:dyDescent="0.25">
      <c r="A163" s="84" t="s">
        <v>196</v>
      </c>
      <c r="B163" s="85"/>
      <c r="C163" s="85"/>
      <c r="D163" s="86" t="s">
        <v>0</v>
      </c>
      <c r="E163" s="87" t="s">
        <v>1</v>
      </c>
      <c r="F163" s="87" t="s">
        <v>2</v>
      </c>
      <c r="G163" s="88" t="s">
        <v>3</v>
      </c>
      <c r="V163" s="2" t="str">
        <f t="array" ref="V163">IFERROR(INDEX($D163:$D$200,SMALL(IF($D163:$D$200&lt;&gt;"",ROW($D163:$D$200)),ROW(163:163))),"")</f>
        <v/>
      </c>
    </row>
    <row r="164" spans="1:22" s="5" customFormat="1" x14ac:dyDescent="0.25">
      <c r="A164" s="89" t="s">
        <v>61</v>
      </c>
      <c r="B164" s="90"/>
      <c r="C164" s="90"/>
      <c r="D164" s="91"/>
      <c r="E164" s="92" t="s">
        <v>24</v>
      </c>
      <c r="F164" s="93">
        <v>15</v>
      </c>
      <c r="G164" s="94">
        <f>D164*F164</f>
        <v>0</v>
      </c>
      <c r="V164" s="2" t="str">
        <f t="array" ref="V164">IFERROR(INDEX($D164:$D$200,SMALL(IF($D164:$D$200&lt;&gt;"",ROW($D164:$D$200)),ROW(164:164))),"")</f>
        <v/>
      </c>
    </row>
    <row r="165" spans="1:22" s="5" customFormat="1" x14ac:dyDescent="0.25">
      <c r="A165" s="89" t="s">
        <v>59</v>
      </c>
      <c r="B165" s="90"/>
      <c r="C165" s="90"/>
      <c r="D165" s="91"/>
      <c r="E165" s="92" t="s">
        <v>14</v>
      </c>
      <c r="F165" s="93">
        <v>10</v>
      </c>
      <c r="G165" s="94">
        <f t="shared" ref="G165:G175" si="13">D165*F165</f>
        <v>0</v>
      </c>
      <c r="I165" s="5" t="s">
        <v>99</v>
      </c>
      <c r="V165" s="2" t="str">
        <f t="array" ref="V165">IFERROR(INDEX($D165:$D$200,SMALL(IF($D165:$D$200&lt;&gt;"",ROW($D165:$D$200)),ROW(165:165))),"")</f>
        <v/>
      </c>
    </row>
    <row r="166" spans="1:22" s="5" customFormat="1" x14ac:dyDescent="0.25">
      <c r="A166" s="89" t="s">
        <v>60</v>
      </c>
      <c r="B166" s="90"/>
      <c r="C166" s="90"/>
      <c r="D166" s="91"/>
      <c r="E166" s="92" t="s">
        <v>14</v>
      </c>
      <c r="F166" s="93">
        <v>12</v>
      </c>
      <c r="G166" s="94">
        <f t="shared" si="13"/>
        <v>0</v>
      </c>
      <c r="V166" s="2" t="str">
        <f t="array" ref="V166">IFERROR(INDEX($D166:$D$200,SMALL(IF($D166:$D$200&lt;&gt;"",ROW($D166:$D$200)),ROW(166:166))),"")</f>
        <v/>
      </c>
    </row>
    <row r="167" spans="1:22" s="5" customFormat="1" x14ac:dyDescent="0.25">
      <c r="A167" s="89" t="s">
        <v>41</v>
      </c>
      <c r="B167" s="90"/>
      <c r="C167" s="90"/>
      <c r="D167" s="91"/>
      <c r="E167" s="92" t="s">
        <v>11</v>
      </c>
      <c r="F167" s="93">
        <v>7000</v>
      </c>
      <c r="G167" s="94">
        <f t="shared" si="13"/>
        <v>0</v>
      </c>
      <c r="V167" s="2" t="str">
        <f t="array" ref="V167">IFERROR(INDEX($D167:$D$200,SMALL(IF($D167:$D$200&lt;&gt;"",ROW($D167:$D$200)),ROW(167:167))),"")</f>
        <v/>
      </c>
    </row>
    <row r="168" spans="1:22" s="5" customFormat="1" x14ac:dyDescent="0.25">
      <c r="A168" s="89" t="s">
        <v>101</v>
      </c>
      <c r="B168" s="90"/>
      <c r="C168" s="90"/>
      <c r="D168" s="91"/>
      <c r="E168" s="92" t="s">
        <v>14</v>
      </c>
      <c r="F168" s="93">
        <v>40</v>
      </c>
      <c r="G168" s="94">
        <f t="shared" si="13"/>
        <v>0</v>
      </c>
      <c r="I168" s="5" t="s">
        <v>100</v>
      </c>
      <c r="V168" s="2" t="str">
        <f t="array" ref="V168">IFERROR(INDEX($D168:$D$200,SMALL(IF($D168:$D$200&lt;&gt;"",ROW($D168:$D$200)),ROW(168:168))),"")</f>
        <v/>
      </c>
    </row>
    <row r="169" spans="1:22" s="5" customFormat="1" x14ac:dyDescent="0.25">
      <c r="A169" s="89" t="s">
        <v>102</v>
      </c>
      <c r="B169" s="90"/>
      <c r="C169" s="90"/>
      <c r="D169" s="91"/>
      <c r="E169" s="92" t="s">
        <v>14</v>
      </c>
      <c r="F169" s="93">
        <v>40</v>
      </c>
      <c r="G169" s="94">
        <f t="shared" si="13"/>
        <v>0</v>
      </c>
      <c r="V169" s="2" t="str">
        <f t="array" ref="V169">IFERROR(INDEX($D169:$D$200,SMALL(IF($D169:$D$200&lt;&gt;"",ROW($D169:$D$200)),ROW(169:169))),"")</f>
        <v/>
      </c>
    </row>
    <row r="170" spans="1:22" s="5" customFormat="1" x14ac:dyDescent="0.25">
      <c r="A170" s="89" t="s">
        <v>62</v>
      </c>
      <c r="B170" s="90"/>
      <c r="C170" s="90"/>
      <c r="D170" s="91"/>
      <c r="E170" s="92" t="s">
        <v>42</v>
      </c>
      <c r="F170" s="93">
        <v>40</v>
      </c>
      <c r="G170" s="94">
        <f t="shared" si="13"/>
        <v>0</v>
      </c>
      <c r="V170" s="2" t="str">
        <f t="array" ref="V170">IFERROR(INDEX($D170:$D$200,SMALL(IF($D170:$D$200&lt;&gt;"",ROW($D170:$D$200)),ROW(170:170))),"")</f>
        <v/>
      </c>
    </row>
    <row r="171" spans="1:22" s="5" customFormat="1" x14ac:dyDescent="0.25">
      <c r="A171" s="89" t="s">
        <v>56</v>
      </c>
      <c r="B171" s="90"/>
      <c r="C171" s="90"/>
      <c r="D171" s="91"/>
      <c r="E171" s="92" t="s">
        <v>42</v>
      </c>
      <c r="F171" s="93">
        <v>60</v>
      </c>
      <c r="G171" s="94">
        <f t="shared" si="13"/>
        <v>0</v>
      </c>
      <c r="V171" s="2" t="str">
        <f t="array" ref="V171">IFERROR(INDEX($D171:$D$200,SMALL(IF($D171:$D$200&lt;&gt;"",ROW($D171:$D$200)),ROW(171:171))),"")</f>
        <v/>
      </c>
    </row>
    <row r="172" spans="1:22" s="5" customFormat="1" x14ac:dyDescent="0.25">
      <c r="A172" s="89" t="s">
        <v>55</v>
      </c>
      <c r="B172" s="90"/>
      <c r="C172" s="90"/>
      <c r="D172" s="91"/>
      <c r="E172" s="92" t="s">
        <v>24</v>
      </c>
      <c r="F172" s="93">
        <v>4</v>
      </c>
      <c r="G172" s="94">
        <f t="shared" si="13"/>
        <v>0</v>
      </c>
      <c r="V172" s="2" t="str">
        <f t="array" ref="V172">IFERROR(INDEX($D172:$D$200,SMALL(IF($D172:$D$200&lt;&gt;"",ROW($D172:$D$200)),ROW(172:172))),"")</f>
        <v/>
      </c>
    </row>
    <row r="173" spans="1:22" s="5" customFormat="1" x14ac:dyDescent="0.25">
      <c r="A173" s="89" t="s">
        <v>122</v>
      </c>
      <c r="B173" s="90"/>
      <c r="C173" s="90"/>
      <c r="D173" s="91"/>
      <c r="E173" s="92" t="s">
        <v>4</v>
      </c>
      <c r="F173" s="93">
        <v>10</v>
      </c>
      <c r="G173" s="94">
        <f>D173*F173</f>
        <v>0</v>
      </c>
      <c r="V173" s="2" t="str">
        <f t="array" ref="V173">IFERROR(INDEX($D173:$D$200,SMALL(IF($D173:$D$200&lt;&gt;"",ROW($D173:$D$200)),ROW(173:173))),"")</f>
        <v/>
      </c>
    </row>
    <row r="174" spans="1:22" s="5" customFormat="1" x14ac:dyDescent="0.25">
      <c r="A174" s="89" t="s">
        <v>57</v>
      </c>
      <c r="B174" s="90"/>
      <c r="C174" s="90"/>
      <c r="D174" s="91"/>
      <c r="E174" s="92" t="s">
        <v>24</v>
      </c>
      <c r="F174" s="93">
        <v>20</v>
      </c>
      <c r="G174" s="94">
        <f t="shared" si="13"/>
        <v>0</v>
      </c>
      <c r="V174" s="2" t="str">
        <f t="array" ref="V174">IFERROR(INDEX($D174:$D$200,SMALL(IF($D174:$D$200&lt;&gt;"",ROW($D174:$D$200)),ROW(174:174))),"")</f>
        <v/>
      </c>
    </row>
    <row r="175" spans="1:22" s="5" customFormat="1" x14ac:dyDescent="0.25">
      <c r="A175" s="89" t="s">
        <v>58</v>
      </c>
      <c r="B175" s="90"/>
      <c r="C175" s="90"/>
      <c r="D175" s="91"/>
      <c r="E175" s="92" t="s">
        <v>24</v>
      </c>
      <c r="F175" s="93">
        <v>10</v>
      </c>
      <c r="G175" s="94">
        <f t="shared" si="13"/>
        <v>0</v>
      </c>
      <c r="V175" s="2" t="str">
        <f t="array" ref="V175">IFERROR(INDEX($D175:$D$200,SMALL(IF($D175:$D$200&lt;&gt;"",ROW($D175:$D$200)),ROW(175:175))),"")</f>
        <v/>
      </c>
    </row>
    <row r="176" spans="1:22" s="5" customFormat="1" x14ac:dyDescent="0.25">
      <c r="A176" s="89" t="s">
        <v>188</v>
      </c>
      <c r="B176" s="90"/>
      <c r="C176" s="90"/>
      <c r="D176" s="91"/>
      <c r="E176" s="92" t="s">
        <v>11</v>
      </c>
      <c r="F176" s="95"/>
      <c r="G176" s="94">
        <f>IF(F176="xx",0,F176*D176)</f>
        <v>0</v>
      </c>
      <c r="V176" s="2" t="str">
        <f t="array" ref="V176">IFERROR(INDEX($D176:$D$200,SMALL(IF($D176:$D$200&lt;&gt;"",ROW($D176:$D$200)),ROW(176:176))),"")</f>
        <v/>
      </c>
    </row>
    <row r="177" spans="1:22" s="5" customFormat="1" x14ac:dyDescent="0.25">
      <c r="A177" s="96" t="s">
        <v>186</v>
      </c>
      <c r="B177" s="153"/>
      <c r="C177" s="153"/>
      <c r="D177" s="153"/>
      <c r="E177" s="153"/>
      <c r="F177" s="119"/>
      <c r="G177" s="94"/>
      <c r="V177" s="2" t="str">
        <f t="array" ref="V177">IFERROR(INDEX($D177:$D$200,SMALL(IF($D177:$D$200&lt;&gt;"",ROW($D177:$D$200)),ROW(177:177))),"")</f>
        <v/>
      </c>
    </row>
    <row r="178" spans="1:22" s="5" customFormat="1" x14ac:dyDescent="0.25">
      <c r="A178" s="89" t="s">
        <v>185</v>
      </c>
      <c r="B178" s="90"/>
      <c r="C178" s="90"/>
      <c r="D178" s="91"/>
      <c r="E178" s="92" t="s">
        <v>11</v>
      </c>
      <c r="F178" s="95"/>
      <c r="G178" s="94">
        <f>IF(F178="xx",0,F178*D178)</f>
        <v>0</v>
      </c>
      <c r="V178" s="2" t="str">
        <f t="array" ref="V178">IFERROR(INDEX($D178:$D$200,SMALL(IF($D178:$D$200&lt;&gt;"",ROW($D178:$D$200)),ROW(178:178))),"")</f>
        <v/>
      </c>
    </row>
    <row r="179" spans="1:22" s="5" customFormat="1" x14ac:dyDescent="0.25">
      <c r="A179" s="96" t="s">
        <v>186</v>
      </c>
      <c r="B179" s="153"/>
      <c r="C179" s="153"/>
      <c r="D179" s="153"/>
      <c r="E179" s="153"/>
      <c r="F179" s="119"/>
      <c r="G179" s="94"/>
      <c r="V179" s="2" t="str">
        <f t="array" ref="V179">IFERROR(INDEX($D179:$D$200,SMALL(IF($D179:$D$200&lt;&gt;"",ROW($D179:$D$200)),ROW(179:179))),"")</f>
        <v/>
      </c>
    </row>
    <row r="180" spans="1:22" s="36" customFormat="1" ht="2.25" customHeight="1" thickBot="1" x14ac:dyDescent="0.3">
      <c r="A180" s="99"/>
      <c r="B180" s="100"/>
      <c r="C180" s="100"/>
      <c r="D180" s="108"/>
      <c r="E180" s="101"/>
      <c r="F180" s="109"/>
      <c r="G180" s="110"/>
      <c r="V180" s="2" t="str">
        <f t="array" ref="V180">IFERROR(INDEX($D180:$D$200,SMALL(IF($D180:$D$200&lt;&gt;"",ROW($D180:$D$200)),ROW(180:180))),"")</f>
        <v/>
      </c>
    </row>
    <row r="181" spans="1:22" s="5" customFormat="1" ht="36" customHeight="1" thickBot="1" x14ac:dyDescent="0.3">
      <c r="A181" s="147" t="s">
        <v>190</v>
      </c>
      <c r="B181" s="151"/>
      <c r="C181" s="151"/>
      <c r="D181" s="144" t="s">
        <v>179</v>
      </c>
      <c r="E181" s="144"/>
      <c r="F181" s="144"/>
      <c r="G181" s="22">
        <f>SUM(G164:G179)</f>
        <v>0</v>
      </c>
      <c r="V181" s="2" t="str">
        <f t="array" ref="V181">IFERROR(INDEX($D181:$D$200,SMALL(IF($D181:$D$200&lt;&gt;"",ROW($D181:$D$200)),ROW(181:181))),"")</f>
        <v/>
      </c>
    </row>
    <row r="182" spans="1:22" s="83" customFormat="1" ht="12" customHeight="1" x14ac:dyDescent="0.25">
      <c r="A182" s="79"/>
      <c r="B182" s="79"/>
      <c r="C182" s="79"/>
      <c r="D182" s="80"/>
      <c r="E182" s="81"/>
      <c r="F182" s="81"/>
      <c r="G182" s="82"/>
      <c r="V182" s="2" t="str">
        <f t="array" ref="V182">IFERROR(INDEX($D182:$D$200,SMALL(IF($D182:$D$200&lt;&gt;"",ROW($D182:$D$200)),ROW(182:182))),"")</f>
        <v/>
      </c>
    </row>
    <row r="183" spans="1:22" s="7" customFormat="1" x14ac:dyDescent="0.25">
      <c r="A183" s="79"/>
      <c r="B183" s="79"/>
      <c r="C183" s="79"/>
      <c r="D183" s="80"/>
      <c r="E183" s="81"/>
      <c r="F183" s="81"/>
      <c r="G183" s="82"/>
      <c r="V183" s="2" t="str">
        <f t="array" ref="V183">IFERROR(INDEX($D183:$D$200,SMALL(IF($D183:$D$200&lt;&gt;"",ROW($D183:$D$200)),ROW(183:183))),"")</f>
        <v/>
      </c>
    </row>
    <row r="184" spans="1:22" s="7" customFormat="1" x14ac:dyDescent="0.25">
      <c r="D184" s="8"/>
      <c r="G184" s="9"/>
      <c r="V184" s="2" t="str">
        <f t="array" ref="V184">IFERROR(INDEX($D184:$D$200,SMALL(IF($D184:$D$200&lt;&gt;"",ROW($D184:$D$200)),ROW(184:184))),"")</f>
        <v/>
      </c>
    </row>
    <row r="185" spans="1:22" s="7" customFormat="1" x14ac:dyDescent="0.25">
      <c r="D185" s="8"/>
      <c r="G185" s="9"/>
      <c r="V185" s="2" t="str">
        <f t="array" ref="V185">IFERROR(INDEX($D185:$D$200,SMALL(IF($D185:$D$200&lt;&gt;"",ROW($D185:$D$200)),ROW(185:185))),"")</f>
        <v/>
      </c>
    </row>
    <row r="186" spans="1:22" s="7" customFormat="1" x14ac:dyDescent="0.25">
      <c r="D186" s="8"/>
      <c r="G186" s="9"/>
      <c r="V186" s="2" t="str">
        <f t="array" ref="V186">IFERROR(INDEX($D186:$D$200,SMALL(IF($D186:$D$200&lt;&gt;"",ROW($D186:$D$200)),ROW(186:186))),"")</f>
        <v/>
      </c>
    </row>
    <row r="187" spans="1:22" s="7" customFormat="1" x14ac:dyDescent="0.25">
      <c r="D187" s="8"/>
      <c r="G187" s="9"/>
      <c r="V187" s="2" t="str">
        <f t="array" ref="V187">IFERROR(INDEX($D187:$D$200,SMALL(IF($D187:$D$200&lt;&gt;"",ROW($D187:$D$200)),ROW(187:187))),"")</f>
        <v/>
      </c>
    </row>
    <row r="188" spans="1:22" s="7" customFormat="1" x14ac:dyDescent="0.25">
      <c r="D188" s="8"/>
      <c r="G188" s="9"/>
      <c r="V188" s="2" t="str">
        <f t="array" ref="V188">IFERROR(INDEX(QNTY,SMALL(IF(QNTY&lt;&gt;"",ROW(QNTY)),ROW(188:188))),"")</f>
        <v/>
      </c>
    </row>
    <row r="189" spans="1:22" s="7" customFormat="1" x14ac:dyDescent="0.25">
      <c r="D189" s="8"/>
      <c r="G189" s="9"/>
    </row>
  </sheetData>
  <sheetProtection algorithmName="SHA-512" hashValue="GH7vY5SQZ+LcEyu4Z5Is2YmqjWa9hqpaV+YQQ8utaZ+OBsXqrj8SmDIoAUqz2vSROOKapX0Y4skNvsYv5WLekg==" saltValue="YUAFYZT32L2gfscMU5AbDw==" spinCount="100000" sheet="1" selectLockedCells="1"/>
  <mergeCells count="45">
    <mergeCell ref="A1:G1"/>
    <mergeCell ref="A2:G2"/>
    <mergeCell ref="B149:E149"/>
    <mergeCell ref="A14:F14"/>
    <mergeCell ref="E161:F161"/>
    <mergeCell ref="A161:D161"/>
    <mergeCell ref="B8:C8"/>
    <mergeCell ref="A99:C99"/>
    <mergeCell ref="A78:C78"/>
    <mergeCell ref="E3:G3"/>
    <mergeCell ref="E4:G4"/>
    <mergeCell ref="E5:G5"/>
    <mergeCell ref="E6:G6"/>
    <mergeCell ref="E7:G7"/>
    <mergeCell ref="A124:C124"/>
    <mergeCell ref="D124:F124"/>
    <mergeCell ref="E8:G8"/>
    <mergeCell ref="D112:F112"/>
    <mergeCell ref="D78:F78"/>
    <mergeCell ref="A13:G13"/>
    <mergeCell ref="A11:G11"/>
    <mergeCell ref="A51:C51"/>
    <mergeCell ref="A112:C112"/>
    <mergeCell ref="D99:F99"/>
    <mergeCell ref="D51:F51"/>
    <mergeCell ref="E9:G9"/>
    <mergeCell ref="B29:F29"/>
    <mergeCell ref="B17:C17"/>
    <mergeCell ref="B3:C3"/>
    <mergeCell ref="B4:C4"/>
    <mergeCell ref="B5:C5"/>
    <mergeCell ref="B6:C6"/>
    <mergeCell ref="B7:C7"/>
    <mergeCell ref="D181:F181"/>
    <mergeCell ref="D135:F135"/>
    <mergeCell ref="E87:F87"/>
    <mergeCell ref="A87:D87"/>
    <mergeCell ref="A135:C135"/>
    <mergeCell ref="A181:C181"/>
    <mergeCell ref="B150:C150"/>
    <mergeCell ref="B177:E177"/>
    <mergeCell ref="B179:E179"/>
    <mergeCell ref="B159:E159"/>
    <mergeCell ref="B157:E157"/>
    <mergeCell ref="A115:C115"/>
  </mergeCells>
  <conditionalFormatting sqref="A9">
    <cfRule type="expression" dxfId="6" priority="4">
      <formula>ISBLANK(B9)=TRUE</formula>
    </cfRule>
  </conditionalFormatting>
  <conditionalFormatting sqref="A8">
    <cfRule type="expression" dxfId="5" priority="3">
      <formula>ISBLANK($B$8)=TRUE</formula>
    </cfRule>
  </conditionalFormatting>
  <conditionalFormatting sqref="B17">
    <cfRule type="expression" dxfId="4" priority="2">
      <formula>ISBLANK($B$8)=TRUE</formula>
    </cfRule>
  </conditionalFormatting>
  <dataValidations count="4">
    <dataValidation type="decimal" operator="greaterThanOrEqual" allowBlank="1" showInputMessage="1" showErrorMessage="1" prompt="This should be the total area inside the limits of disturbance." sqref="B9" xr:uid="{00000000-0002-0000-0000-000000000000}">
      <formula1>0</formula1>
    </dataValidation>
    <dataValidation type="whole" operator="greaterThanOrEqual" allowBlank="1" showInputMessage="1" showErrorMessage="1" prompt="Each driveway connection to an existing street (public or private) that is to be added, modified, or removed should be counted as one Street Access." sqref="D115" xr:uid="{00000000-0002-0000-0000-000001000000}">
      <formula1>0</formula1>
    </dataValidation>
    <dataValidation type="decimal" operator="greaterThanOrEqual" allowBlank="1" showInputMessage="1" showErrorMessage="1" sqref="D164:D176 D178 D158 D150:D156 D138:D148 F148 F150 F156 F158 F176 F178 D121:D122 D102:D109 D127:D133 D42:D49 F48 D54:D76 F70 D81:D85 D90:D96" xr:uid="{00000000-0002-0000-0000-000002000000}">
      <formula1>0</formula1>
    </dataValidation>
    <dataValidation type="whole" operator="greaterThanOrEqual" allowBlank="1" showInputMessage="1" showErrorMessage="1" sqref="D118" xr:uid="{00000000-0002-0000-0000-000004000000}">
      <formula1>0</formula1>
    </dataValidation>
  </dataValidations>
  <pageMargins left="0.47" right="0.36" top="0.73" bottom="0.62" header="0.37" footer="0.34"/>
  <pageSetup scale="64" fitToHeight="0" orientation="portrait" r:id="rId1"/>
  <headerFooter alignWithMargins="0">
    <oddHeader xml:space="preserve">&amp;LCity of Franklin&amp;CSurety Calcutions&amp;R&amp;D
</oddHeader>
    <oddFooter>&amp;R&amp;"Times New Roman,Italic" Sheet &amp;P of 4</oddFooter>
  </headerFooter>
  <rowBreaks count="2" manualBreakCount="2">
    <brk id="52" max="6" man="1"/>
    <brk id="119" max="6" man="1"/>
  </rowBreaks>
  <ignoredErrors>
    <ignoredError sqref="G70 G150" formula="1"/>
    <ignoredError sqref="D36 D38" formulaRange="1"/>
    <ignoredError sqref="B80"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prompt="Select water district from drop-down list based on project location. City of Franklin Water requires sureties to be posted with the City, otherwise sureties should be posted with the appropriate utility." xr:uid="{00000000-0002-0000-0000-000005000000}">
          <x14:formula1>
            <xm:f>'Data Manipulation'!$H$3:$H$7</xm:f>
          </x14:formula1>
          <xm:sqref>B8:C8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21474-F8DA-438F-BE12-7F6C3FE7565C}">
  <sheetPr codeName="Sheet2">
    <pageSetUpPr fitToPage="1"/>
  </sheetPr>
  <dimension ref="A1:J358"/>
  <sheetViews>
    <sheetView zoomScaleNormal="100" zoomScaleSheetLayoutView="100" zoomScalePageLayoutView="25" workbookViewId="0">
      <selection activeCell="F35" sqref="F35"/>
    </sheetView>
  </sheetViews>
  <sheetFormatPr defaultRowHeight="15.75" x14ac:dyDescent="0.25"/>
  <cols>
    <col min="1" max="1" width="21.85546875" style="125" customWidth="1"/>
    <col min="2" max="2" width="6.28515625" style="125" customWidth="1"/>
    <col min="3" max="3" width="37.85546875" style="125" customWidth="1"/>
    <col min="4" max="4" width="16.5703125" style="125" customWidth="1"/>
    <col min="5" max="5" width="14.85546875" style="143" customWidth="1"/>
    <col min="6" max="6" width="52.42578125" style="125" customWidth="1"/>
    <col min="7" max="7" width="12.7109375" style="125" customWidth="1"/>
    <col min="8" max="9" width="17.7109375" style="125" customWidth="1"/>
    <col min="10" max="10" width="17.7109375" style="138" customWidth="1"/>
    <col min="11" max="16384" width="9.140625" style="125"/>
  </cols>
  <sheetData>
    <row r="1" spans="1:10" ht="26.25" x14ac:dyDescent="0.25">
      <c r="A1" s="123" t="s">
        <v>205</v>
      </c>
      <c r="B1" s="123"/>
      <c r="C1" s="123"/>
      <c r="D1" s="123"/>
      <c r="E1" s="124"/>
      <c r="J1" s="125"/>
    </row>
    <row r="2" spans="1:10" x14ac:dyDescent="0.25">
      <c r="A2" s="126" t="s">
        <v>49</v>
      </c>
      <c r="B2" s="187" t="str">
        <f>IF(ISBLANK('Surety Calculations Form'!$B$3)=TRUE,"",'Surety Calculations Form'!$B$3)</f>
        <v/>
      </c>
      <c r="C2" s="187"/>
      <c r="D2" s="187"/>
      <c r="E2" s="187"/>
      <c r="J2" s="125"/>
    </row>
    <row r="3" spans="1:10" x14ac:dyDescent="0.25">
      <c r="A3" s="126" t="s">
        <v>112</v>
      </c>
      <c r="B3" s="187" t="str">
        <f>IF(ISBLANK('Surety Calculations Form'!$B$4)=TRUE,"",'Surety Calculations Form'!$B$4)</f>
        <v/>
      </c>
      <c r="C3" s="187"/>
      <c r="D3" s="187"/>
      <c r="E3" s="187"/>
      <c r="J3" s="125"/>
    </row>
    <row r="4" spans="1:10" x14ac:dyDescent="0.25">
      <c r="A4" s="126" t="s">
        <v>111</v>
      </c>
      <c r="B4" s="187" t="str">
        <f>IF(ISBLANK('Surety Calculations Form'!$B$5)=TRUE,"",'Surety Calculations Form'!$B$5)</f>
        <v/>
      </c>
      <c r="C4" s="187"/>
      <c r="D4" s="187"/>
      <c r="E4" s="187"/>
      <c r="J4" s="125"/>
    </row>
    <row r="5" spans="1:10" x14ac:dyDescent="0.25">
      <c r="A5" s="126" t="s">
        <v>63</v>
      </c>
      <c r="B5" s="187" t="str">
        <f>IF(ISBLANK('Surety Calculations Form'!$E$3)=TRUE,"",'Surety Calculations Form'!$E$3)</f>
        <v/>
      </c>
      <c r="C5" s="187"/>
      <c r="D5" s="187"/>
      <c r="E5" s="187"/>
      <c r="J5" s="125"/>
    </row>
    <row r="6" spans="1:10" x14ac:dyDescent="0.25">
      <c r="A6" s="126" t="s">
        <v>64</v>
      </c>
      <c r="B6" s="187" t="str">
        <f>IF(ISBLANK('Surety Calculations Form'!$E$4)=TRUE,"",'Surety Calculations Form'!$E$4)</f>
        <v/>
      </c>
      <c r="C6" s="187"/>
      <c r="D6" s="187"/>
      <c r="E6" s="187"/>
      <c r="J6" s="125"/>
    </row>
    <row r="7" spans="1:10" x14ac:dyDescent="0.25">
      <c r="A7" s="127" t="s">
        <v>68</v>
      </c>
      <c r="B7" s="187" t="str">
        <f>IF(ISBLANK('Surety Calculations Form'!$E$5)=TRUE,"",'Surety Calculations Form'!$E$5)</f>
        <v/>
      </c>
      <c r="C7" s="187"/>
      <c r="D7" s="187"/>
      <c r="E7" s="187"/>
      <c r="J7" s="125"/>
    </row>
    <row r="8" spans="1:10" x14ac:dyDescent="0.25">
      <c r="A8" s="126" t="s">
        <v>66</v>
      </c>
      <c r="B8" s="187" t="str">
        <f>IF(ISBLANK('Surety Calculations Form'!$B$7)=TRUE,"",'Surety Calculations Form'!$B$7)</f>
        <v/>
      </c>
      <c r="C8" s="187"/>
      <c r="D8" s="187"/>
      <c r="E8" s="187"/>
      <c r="J8" s="125"/>
    </row>
    <row r="9" spans="1:10" x14ac:dyDescent="0.25">
      <c r="A9" s="126" t="s">
        <v>117</v>
      </c>
      <c r="B9" s="187" t="str">
        <f>IF(ISBLANK('Surety Calculations Form'!$B$8)=TRUE,"",'Surety Calculations Form'!$B$8)</f>
        <v/>
      </c>
      <c r="C9" s="187"/>
      <c r="D9" s="187"/>
      <c r="E9" s="187"/>
      <c r="J9" s="125"/>
    </row>
    <row r="10" spans="1:10" s="129" customFormat="1" x14ac:dyDescent="0.25">
      <c r="A10" s="126" t="s">
        <v>169</v>
      </c>
      <c r="B10" s="128" t="str">
        <f>IF(ISBLANK('Surety Calculations Form'!$B$9)=TRUE,"",'Surety Calculations Form'!$B$9)</f>
        <v/>
      </c>
      <c r="C10" s="192" t="s">
        <v>182</v>
      </c>
      <c r="D10" s="192"/>
      <c r="E10" s="192"/>
    </row>
    <row r="11" spans="1:10" s="130" customFormat="1" ht="6" customHeight="1" x14ac:dyDescent="0.2">
      <c r="A11" s="196"/>
      <c r="B11" s="196"/>
      <c r="C11" s="196"/>
      <c r="D11" s="196"/>
      <c r="E11" s="196"/>
      <c r="G11" s="131"/>
    </row>
    <row r="12" spans="1:10" s="130" customFormat="1" x14ac:dyDescent="0.2">
      <c r="A12" s="189" t="s">
        <v>54</v>
      </c>
      <c r="B12" s="189"/>
      <c r="C12" s="189"/>
      <c r="D12" s="189"/>
      <c r="E12" s="132" t="s">
        <v>0</v>
      </c>
    </row>
    <row r="13" spans="1:10" s="130" customFormat="1" x14ac:dyDescent="0.2">
      <c r="A13" s="190" t="str">
        <f>'Surety Calculations Form'!$A32</f>
        <v xml:space="preserve">I. WATER MAIN (MIN $1,000) </v>
      </c>
      <c r="B13" s="190"/>
      <c r="C13" s="190"/>
      <c r="D13" s="190"/>
      <c r="E13" s="133" t="str">
        <f>'Surety Calculations Form'!$G$32</f>
        <v>--- n/a ---</v>
      </c>
    </row>
    <row r="14" spans="1:10" s="130" customFormat="1" x14ac:dyDescent="0.2">
      <c r="A14" s="190" t="str">
        <f>'Surety Calculations Form'!$A33</f>
        <v>IIa. WASTEWATER: GRAVITY MAIN (Min $1,000)</v>
      </c>
      <c r="B14" s="190"/>
      <c r="C14" s="190"/>
      <c r="D14" s="190"/>
      <c r="E14" s="133" t="str">
        <f>'Surety Calculations Form'!$G$33</f>
        <v>----------</v>
      </c>
    </row>
    <row r="15" spans="1:10" s="130" customFormat="1" x14ac:dyDescent="0.2">
      <c r="A15" s="190" t="str">
        <f>'Surety Calculations Form'!$A34</f>
        <v>IIb. WASTEWATER: FORCE MAIN (Min $1,000)</v>
      </c>
      <c r="B15" s="190"/>
      <c r="C15" s="190"/>
      <c r="D15" s="190"/>
      <c r="E15" s="133" t="str">
        <f>'Surety Calculations Form'!$G$34</f>
        <v>----------</v>
      </c>
    </row>
    <row r="16" spans="1:10" s="130" customFormat="1" x14ac:dyDescent="0.2">
      <c r="A16" s="190" t="str">
        <f>'Surety Calculations Form'!$A35</f>
        <v>IIc. RECLAIMED WATER (Min $1,000)</v>
      </c>
      <c r="B16" s="190"/>
      <c r="C16" s="190"/>
      <c r="D16" s="190"/>
      <c r="E16" s="133" t="str">
        <f>'Surety Calculations Form'!$G$35</f>
        <v>----------</v>
      </c>
    </row>
    <row r="17" spans="1:8" s="130" customFormat="1" x14ac:dyDescent="0.2">
      <c r="A17" s="190" t="str">
        <f>'Surety Calculations Form'!$A36</f>
        <v>III. ROADWAY INPSECTION (MIN $1,000 - BASED 12' EQUIVALENT LANE WIDTH)</v>
      </c>
      <c r="B17" s="190"/>
      <c r="C17" s="190"/>
      <c r="D17" s="190"/>
      <c r="E17" s="133" t="str">
        <f>'Surety Calculations Form'!$G$36</f>
        <v>----------</v>
      </c>
    </row>
    <row r="18" spans="1:8" s="130" customFormat="1" x14ac:dyDescent="0.2">
      <c r="A18" s="190" t="str">
        <f>'Surety Calculations Form'!$A37</f>
        <v xml:space="preserve">VIa. DRAINAGE INSPECTION - STORM PIPE </v>
      </c>
      <c r="B18" s="190"/>
      <c r="C18" s="190"/>
      <c r="D18" s="190"/>
      <c r="E18" s="133" t="str">
        <f>'Surety Calculations Form'!$G$37</f>
        <v>----------</v>
      </c>
    </row>
    <row r="19" spans="1:8" s="130" customFormat="1" x14ac:dyDescent="0.2">
      <c r="A19" s="190" t="str">
        <f>'Surety Calculations Form'!$A38</f>
        <v>VIb. DRAINAGE INSPECTION - DETENTION POND</v>
      </c>
      <c r="B19" s="190"/>
      <c r="C19" s="190"/>
      <c r="D19" s="190"/>
      <c r="E19" s="133" t="str">
        <f>'Surety Calculations Form'!$G$38</f>
        <v>----------</v>
      </c>
    </row>
    <row r="20" spans="1:8" s="130" customFormat="1" x14ac:dyDescent="0.2">
      <c r="A20" s="190" t="str">
        <f>'Surety Calculations Form'!$A39</f>
        <v>VIc. DRAINAGE INSPECTION - DITCH WORK (BASED ON 10' EQUIVALENT WIDTH)</v>
      </c>
      <c r="B20" s="190"/>
      <c r="C20" s="190"/>
      <c r="D20" s="190"/>
      <c r="E20" s="133" t="str">
        <f>'Surety Calculations Form'!$G$39</f>
        <v>----------</v>
      </c>
    </row>
    <row r="21" spans="1:8" s="130" customFormat="1" ht="6" customHeight="1" x14ac:dyDescent="0.2">
      <c r="A21" s="197"/>
      <c r="B21" s="197"/>
      <c r="C21" s="197"/>
      <c r="D21" s="197"/>
      <c r="E21" s="197"/>
      <c r="G21" s="131"/>
    </row>
    <row r="22" spans="1:8" customFormat="1" ht="18" customHeight="1" x14ac:dyDescent="0.25">
      <c r="A22" s="198" t="s">
        <v>206</v>
      </c>
      <c r="B22" s="199"/>
      <c r="C22" s="199"/>
      <c r="D22" s="199"/>
      <c r="E22" s="200"/>
    </row>
    <row r="23" spans="1:8" customFormat="1" ht="18" customHeight="1" x14ac:dyDescent="0.2">
      <c r="A23" s="134"/>
      <c r="B23" s="188" t="s">
        <v>207</v>
      </c>
      <c r="C23" s="188"/>
      <c r="D23" s="135" t="str">
        <f>IF(OR(('Surety Calculations Form'!$G$17)="-----------",('Surety Calculations Form'!$G$17)="--- n/a ---"),"$ -", 'Surety Calculations Form'!$G$17)</f>
        <v>$ -</v>
      </c>
      <c r="E23" s="136"/>
      <c r="F23" s="137"/>
    </row>
    <row r="24" spans="1:8" customFormat="1" ht="18" customHeight="1" x14ac:dyDescent="0.2">
      <c r="A24" s="134"/>
      <c r="B24" s="188" t="s">
        <v>210</v>
      </c>
      <c r="C24" s="188"/>
      <c r="D24" s="135" t="str">
        <f>IF(OR(('Surety Calculations Form'!$G$18)="-----------",('Surety Calculations Form'!$G$18)="--- n/a ---"),"$ -", 'Surety Calculations Form'!$G$18)</f>
        <v>$ -</v>
      </c>
      <c r="E24" s="136"/>
      <c r="F24" s="137"/>
    </row>
    <row r="25" spans="1:8" customFormat="1" ht="18" customHeight="1" x14ac:dyDescent="0.25">
      <c r="A25" s="134"/>
      <c r="B25" s="188" t="s">
        <v>211</v>
      </c>
      <c r="C25" s="188"/>
      <c r="D25" s="135" t="str">
        <f>IF(OR(('Surety Calculations Form'!$G$19)="-----------",('Surety Calculations Form'!$G$19)="--- n/a ---"),"$ -", 'Surety Calculations Form'!$G$19)</f>
        <v>$ -</v>
      </c>
      <c r="E25" s="136"/>
      <c r="F25" s="137"/>
      <c r="H25" s="138"/>
    </row>
    <row r="26" spans="1:8" customFormat="1" ht="18" customHeight="1" x14ac:dyDescent="0.25">
      <c r="A26" s="134"/>
      <c r="B26" s="188" t="s">
        <v>212</v>
      </c>
      <c r="C26" s="188"/>
      <c r="D26" s="135" t="str">
        <f>IF(OR(('Surety Calculations Form'!$G$20)="-----------",('Surety Calculations Form'!$G$20)="--- n/a ---"),"$ -", 'Surety Calculations Form'!$G$20)</f>
        <v>$ -</v>
      </c>
      <c r="E26" s="136"/>
      <c r="F26" s="137"/>
      <c r="H26" s="138"/>
    </row>
    <row r="27" spans="1:8" customFormat="1" ht="18" customHeight="1" x14ac:dyDescent="0.25">
      <c r="A27" s="134"/>
      <c r="B27" s="188" t="s">
        <v>208</v>
      </c>
      <c r="C27" s="188"/>
      <c r="D27" s="135" t="str">
        <f>IF(OR(('Surety Calculations Form'!$G$21)="-----------",('Surety Calculations Form'!$G$21)="--- n/a ---"),"$ -", 'Surety Calculations Form'!$G$21)</f>
        <v>$ -</v>
      </c>
      <c r="E27" s="136"/>
      <c r="F27" s="137"/>
      <c r="H27" s="138"/>
    </row>
    <row r="28" spans="1:8" customFormat="1" ht="18" customHeight="1" x14ac:dyDescent="0.25">
      <c r="A28" s="134"/>
      <c r="B28" s="188" t="s">
        <v>213</v>
      </c>
      <c r="C28" s="188"/>
      <c r="D28" s="135" t="str">
        <f>IF(OR(('Surety Calculations Form'!$G$22)="-----------",('Surety Calculations Form'!$G$22)="--- n/a ---"),"$ -", 'Surety Calculations Form'!$G$22)</f>
        <v>$ -</v>
      </c>
      <c r="E28" s="136"/>
      <c r="F28" s="137"/>
      <c r="H28" s="138"/>
    </row>
    <row r="29" spans="1:8" customFormat="1" ht="18" customHeight="1" x14ac:dyDescent="0.25">
      <c r="A29" s="134"/>
      <c r="B29" s="188" t="s">
        <v>214</v>
      </c>
      <c r="C29" s="188"/>
      <c r="D29" s="135" t="str">
        <f>IF(OR(('Surety Calculations Form'!$G$23)="-----------",('Surety Calculations Form'!$G$23)="--- n/a ---"),"$ -", 'Surety Calculations Form'!$G$23)</f>
        <v>$ -</v>
      </c>
      <c r="E29" s="136"/>
      <c r="F29" s="137"/>
      <c r="H29" s="138"/>
    </row>
    <row r="30" spans="1:8" customFormat="1" ht="18" customHeight="1" x14ac:dyDescent="0.25">
      <c r="A30" s="134"/>
      <c r="B30" s="188" t="s">
        <v>215</v>
      </c>
      <c r="C30" s="188"/>
      <c r="D30" s="135" t="str">
        <f>IF(OR(('Surety Calculations Form'!$G$24)="-----------",('Surety Calculations Form'!$G$24)="--- n/a ---"),"$ -", 'Surety Calculations Form'!$G$24)</f>
        <v>$ -</v>
      </c>
      <c r="E30" s="136"/>
      <c r="F30" s="137"/>
      <c r="H30" s="138"/>
    </row>
    <row r="31" spans="1:8" customFormat="1" ht="18" customHeight="1" x14ac:dyDescent="0.25">
      <c r="A31" s="134"/>
      <c r="B31" s="188" t="s">
        <v>219</v>
      </c>
      <c r="C31" s="188"/>
      <c r="D31" s="135" t="str">
        <f>IF(OR(('Surety Calculations Form'!$G$25)="-----------",('Surety Calculations Form'!$G$25)="--- n/a ---"),"$ -", 'Surety Calculations Form'!$G$25)</f>
        <v>$ -</v>
      </c>
      <c r="E31" s="136"/>
      <c r="F31" s="137"/>
      <c r="H31" s="138"/>
    </row>
    <row r="32" spans="1:8" customFormat="1" ht="18" customHeight="1" x14ac:dyDescent="0.25">
      <c r="A32" s="134"/>
      <c r="B32" s="188" t="s">
        <v>209</v>
      </c>
      <c r="C32" s="188"/>
      <c r="D32" s="135" t="str">
        <f>IF(OR(('Surety Calculations Form'!$G$26)="-----------",('Surety Calculations Form'!$G$26)="--- n/a ---"),"$ -", 'Surety Calculations Form'!$G$26)</f>
        <v>$ -</v>
      </c>
      <c r="E32" s="136"/>
      <c r="F32" s="137"/>
      <c r="H32" s="138"/>
    </row>
    <row r="33" spans="1:8" customFormat="1" ht="18" customHeight="1" x14ac:dyDescent="0.25">
      <c r="A33" s="134"/>
      <c r="B33" s="188" t="s">
        <v>216</v>
      </c>
      <c r="C33" s="188"/>
      <c r="D33" s="135" t="str">
        <f>IF(OR(('Surety Calculations Form'!$G$27)="-----------",('Surety Calculations Form'!$G$27)="--- n/a ---"),"$ -", 'Surety Calculations Form'!$G$27)</f>
        <v>$ -</v>
      </c>
      <c r="E33" s="136"/>
      <c r="F33" s="137"/>
      <c r="H33" s="138"/>
    </row>
    <row r="34" spans="1:8" s="130" customFormat="1" ht="8.1" customHeight="1" x14ac:dyDescent="0.2">
      <c r="A34" s="194"/>
      <c r="B34" s="194"/>
      <c r="C34" s="194"/>
      <c r="D34" s="194"/>
      <c r="E34" s="194"/>
    </row>
    <row r="35" spans="1:8" s="130" customFormat="1" ht="174.75" customHeight="1" x14ac:dyDescent="0.2">
      <c r="A35" s="193" t="s">
        <v>224</v>
      </c>
      <c r="B35" s="193"/>
      <c r="C35" s="193"/>
      <c r="D35" s="193"/>
      <c r="E35" s="193"/>
    </row>
    <row r="36" spans="1:8" s="130" customFormat="1" ht="6" customHeight="1" x14ac:dyDescent="0.2">
      <c r="A36" s="195"/>
      <c r="B36" s="195"/>
      <c r="C36" s="195"/>
      <c r="D36" s="195"/>
      <c r="E36" s="195"/>
      <c r="G36" s="131"/>
    </row>
    <row r="37" spans="1:8" s="130" customFormat="1" ht="18" customHeight="1" thickBot="1" x14ac:dyDescent="0.3">
      <c r="A37" s="203" t="s">
        <v>217</v>
      </c>
      <c r="B37" s="204"/>
      <c r="C37" s="204"/>
      <c r="D37" s="204"/>
      <c r="E37" s="205"/>
    </row>
    <row r="38" spans="1:8" s="141" customFormat="1" ht="18" customHeight="1" x14ac:dyDescent="0.25">
      <c r="A38" s="191" t="str">
        <f>IF(ISNUMBER(SEARCH("Note",'Data Manipulation'!$F1,1))=TRUE,"",'Data Manipulation'!$F1)</f>
        <v/>
      </c>
      <c r="B38" s="191"/>
      <c r="C38" s="191"/>
      <c r="D38" s="139" t="str">
        <f>IF(ISNUMBER(SEARCH("SUBTOTAL",'Data Manipulation'!$D1,1))=TRUE,"",'Data Manipulation'!$D1)</f>
        <v/>
      </c>
      <c r="E38" s="140" t="str">
        <f>'Data Manipulation'!$E1</f>
        <v/>
      </c>
      <c r="F38" s="139"/>
      <c r="G38" s="139"/>
    </row>
    <row r="39" spans="1:8" s="141" customFormat="1" ht="18" customHeight="1" x14ac:dyDescent="0.25">
      <c r="A39" s="191" t="str">
        <f>IF(ISNUMBER(SEARCH("Note",'Data Manipulation'!$F2,1))=TRUE,"",'Data Manipulation'!$F2)</f>
        <v/>
      </c>
      <c r="B39" s="191"/>
      <c r="C39" s="191"/>
      <c r="D39" s="139" t="str">
        <f>IF(ISNUMBER(SEARCH("SUBTOTAL",'Data Manipulation'!$D2,1))=TRUE,"",'Data Manipulation'!$D2)</f>
        <v/>
      </c>
      <c r="E39" s="140" t="str">
        <f>'Data Manipulation'!$E2</f>
        <v/>
      </c>
      <c r="F39" s="139"/>
      <c r="G39" s="142"/>
    </row>
    <row r="40" spans="1:8" s="141" customFormat="1" ht="18" customHeight="1" x14ac:dyDescent="0.25">
      <c r="A40" s="191" t="str">
        <f>IF(ISNUMBER(SEARCH("Note",'Data Manipulation'!$F3,1))=TRUE,"",'Data Manipulation'!$F3)</f>
        <v/>
      </c>
      <c r="B40" s="191"/>
      <c r="C40" s="191"/>
      <c r="D40" s="139" t="str">
        <f>IF(ISNUMBER(SEARCH("SUBTOTAL",'Data Manipulation'!$D3,1))=TRUE,"",'Data Manipulation'!$D3)</f>
        <v/>
      </c>
      <c r="E40" s="140" t="str">
        <f>'Data Manipulation'!$E3</f>
        <v/>
      </c>
      <c r="F40" s="139"/>
      <c r="G40" s="142"/>
    </row>
    <row r="41" spans="1:8" s="141" customFormat="1" ht="18" customHeight="1" x14ac:dyDescent="0.25">
      <c r="A41" s="191" t="str">
        <f>IF(ISNUMBER(SEARCH("Note",'Data Manipulation'!$F4,1))=TRUE,"",'Data Manipulation'!$F4)</f>
        <v/>
      </c>
      <c r="B41" s="191"/>
      <c r="C41" s="191"/>
      <c r="D41" s="139" t="str">
        <f>IF(ISNUMBER(SEARCH("SUBTOTAL",'Data Manipulation'!$D4,1))=TRUE,"",'Data Manipulation'!$D4)</f>
        <v/>
      </c>
      <c r="E41" s="140" t="str">
        <f>'Data Manipulation'!$E4</f>
        <v/>
      </c>
      <c r="F41" s="139"/>
      <c r="G41" s="142"/>
    </row>
    <row r="42" spans="1:8" s="141" customFormat="1" ht="18" customHeight="1" x14ac:dyDescent="0.25">
      <c r="A42" s="191" t="str">
        <f>IF(ISNUMBER(SEARCH("Note",'Data Manipulation'!$F5,1))=TRUE,"",'Data Manipulation'!$F5)</f>
        <v/>
      </c>
      <c r="B42" s="191"/>
      <c r="C42" s="191"/>
      <c r="D42" s="139" t="str">
        <f>IF(ISNUMBER(SEARCH("SUBTOTAL",'Data Manipulation'!$D5,1))=TRUE,"",'Data Manipulation'!$D5)</f>
        <v/>
      </c>
      <c r="E42" s="140" t="str">
        <f>'Data Manipulation'!$E5</f>
        <v/>
      </c>
      <c r="F42" s="139"/>
      <c r="G42" s="142"/>
    </row>
    <row r="43" spans="1:8" s="141" customFormat="1" ht="18" customHeight="1" x14ac:dyDescent="0.25">
      <c r="A43" s="191" t="str">
        <f>IF(ISNUMBER(SEARCH("Note",'Data Manipulation'!$F6,1))=TRUE,"",'Data Manipulation'!$F6)</f>
        <v/>
      </c>
      <c r="B43" s="191"/>
      <c r="C43" s="191"/>
      <c r="D43" s="139" t="str">
        <f>IF(ISNUMBER(SEARCH("SUBTOTAL",'Data Manipulation'!$D6,1))=TRUE,"",'Data Manipulation'!$D6)</f>
        <v/>
      </c>
      <c r="E43" s="140" t="str">
        <f>'Data Manipulation'!$E6</f>
        <v/>
      </c>
      <c r="F43" s="139"/>
      <c r="G43" s="142"/>
    </row>
    <row r="44" spans="1:8" s="141" customFormat="1" ht="18" customHeight="1" x14ac:dyDescent="0.25">
      <c r="A44" s="191" t="str">
        <f>IF(ISNUMBER(SEARCH("Note",'Data Manipulation'!$F7,1))=TRUE,"",'Data Manipulation'!$F7)</f>
        <v/>
      </c>
      <c r="B44" s="191"/>
      <c r="C44" s="191"/>
      <c r="D44" s="139" t="str">
        <f>IF(ISNUMBER(SEARCH("SUBTOTAL",'Data Manipulation'!$D7,1))=TRUE,"",'Data Manipulation'!$D7)</f>
        <v/>
      </c>
      <c r="E44" s="140" t="str">
        <f>'Data Manipulation'!$E7</f>
        <v/>
      </c>
      <c r="F44" s="139"/>
      <c r="G44" s="142"/>
    </row>
    <row r="45" spans="1:8" s="141" customFormat="1" ht="18" customHeight="1" x14ac:dyDescent="0.25">
      <c r="A45" s="191" t="str">
        <f>IF(ISNUMBER(SEARCH("Note",'Data Manipulation'!$F8,1))=TRUE,"",'Data Manipulation'!$F8)</f>
        <v/>
      </c>
      <c r="B45" s="191"/>
      <c r="C45" s="191"/>
      <c r="D45" s="139" t="str">
        <f>IF(ISNUMBER(SEARCH("SUBTOTAL",'Data Manipulation'!$D8,1))=TRUE,"",'Data Manipulation'!$D8)</f>
        <v/>
      </c>
      <c r="E45" s="140" t="str">
        <f>'Data Manipulation'!$E8</f>
        <v/>
      </c>
      <c r="F45" s="139"/>
      <c r="G45" s="142"/>
    </row>
    <row r="46" spans="1:8" s="141" customFormat="1" ht="18" customHeight="1" x14ac:dyDescent="0.25">
      <c r="A46" s="191" t="str">
        <f>IF(ISNUMBER(SEARCH("Note",'Data Manipulation'!$F9,1))=TRUE,"",'Data Manipulation'!$F9)</f>
        <v/>
      </c>
      <c r="B46" s="191"/>
      <c r="C46" s="191"/>
      <c r="D46" s="139" t="str">
        <f>IF(ISNUMBER(SEARCH("SUBTOTAL",'Data Manipulation'!$D9,1))=TRUE,"",'Data Manipulation'!$D9)</f>
        <v/>
      </c>
      <c r="E46" s="140" t="str">
        <f>'Data Manipulation'!$E9</f>
        <v/>
      </c>
      <c r="F46" s="139"/>
      <c r="G46" s="142"/>
    </row>
    <row r="47" spans="1:8" s="141" customFormat="1" ht="18" customHeight="1" x14ac:dyDescent="0.25">
      <c r="A47" s="191" t="str">
        <f>IF(ISNUMBER(SEARCH("Note",'Data Manipulation'!$F10,1))=TRUE,"",'Data Manipulation'!$F10)</f>
        <v/>
      </c>
      <c r="B47" s="191"/>
      <c r="C47" s="191"/>
      <c r="D47" s="139" t="str">
        <f>IF(ISNUMBER(SEARCH("SUBTOTAL",'Data Manipulation'!$D10,1))=TRUE,"",'Data Manipulation'!$D10)</f>
        <v/>
      </c>
      <c r="E47" s="140" t="str">
        <f>'Data Manipulation'!$E10</f>
        <v/>
      </c>
      <c r="F47" s="139"/>
      <c r="G47" s="142"/>
    </row>
    <row r="48" spans="1:8" s="141" customFormat="1" ht="18" customHeight="1" x14ac:dyDescent="0.25">
      <c r="A48" s="191" t="str">
        <f>IF(ISNUMBER(SEARCH("Note",'Data Manipulation'!$F11,1))=TRUE,"",'Data Manipulation'!$F11)</f>
        <v/>
      </c>
      <c r="B48" s="191"/>
      <c r="C48" s="191"/>
      <c r="D48" s="139" t="str">
        <f>IF(ISNUMBER(SEARCH("SUBTOTAL",'Data Manipulation'!$D11,1))=TRUE,"",'Data Manipulation'!$D11)</f>
        <v/>
      </c>
      <c r="E48" s="140" t="str">
        <f>'Data Manipulation'!$E11</f>
        <v/>
      </c>
      <c r="F48" s="139"/>
      <c r="G48" s="142"/>
    </row>
    <row r="49" spans="1:7" s="141" customFormat="1" ht="18" customHeight="1" x14ac:dyDescent="0.25">
      <c r="A49" s="191" t="str">
        <f>IF(ISNUMBER(SEARCH("Note",'Data Manipulation'!$F12,1))=TRUE,"",'Data Manipulation'!$F12)</f>
        <v/>
      </c>
      <c r="B49" s="191"/>
      <c r="C49" s="191"/>
      <c r="D49" s="139" t="str">
        <f>IF(ISNUMBER(SEARCH("SUBTOTAL",'Data Manipulation'!$D12,1))=TRUE,"",'Data Manipulation'!$D12)</f>
        <v/>
      </c>
      <c r="E49" s="140" t="str">
        <f>'Data Manipulation'!$E12</f>
        <v/>
      </c>
      <c r="F49" s="139"/>
      <c r="G49" s="142"/>
    </row>
    <row r="50" spans="1:7" s="141" customFormat="1" ht="18" customHeight="1" x14ac:dyDescent="0.25">
      <c r="A50" s="191" t="str">
        <f>IF(ISNUMBER(SEARCH("Note",'Data Manipulation'!$F13,1))=TRUE,"",'Data Manipulation'!$F13)</f>
        <v/>
      </c>
      <c r="B50" s="191"/>
      <c r="C50" s="191"/>
      <c r="D50" s="139" t="str">
        <f>IF(ISNUMBER(SEARCH("SUBTOTAL",'Data Manipulation'!$D13,1))=TRUE,"",'Data Manipulation'!$D13)</f>
        <v/>
      </c>
      <c r="E50" s="140" t="str">
        <f>'Data Manipulation'!$E13</f>
        <v/>
      </c>
      <c r="F50" s="139"/>
      <c r="G50" s="142"/>
    </row>
    <row r="51" spans="1:7" s="141" customFormat="1" ht="18" customHeight="1" x14ac:dyDescent="0.25">
      <c r="A51" s="191" t="str">
        <f>IF(ISNUMBER(SEARCH("Note",'Data Manipulation'!$F14,1))=TRUE,"",'Data Manipulation'!$F14)</f>
        <v/>
      </c>
      <c r="B51" s="191"/>
      <c r="C51" s="191"/>
      <c r="D51" s="139" t="str">
        <f>IF(ISNUMBER(SEARCH("SUBTOTAL",'Data Manipulation'!$D14,1))=TRUE,"",'Data Manipulation'!$D14)</f>
        <v/>
      </c>
      <c r="E51" s="140" t="str">
        <f>'Data Manipulation'!$E14</f>
        <v/>
      </c>
      <c r="F51" s="139"/>
      <c r="G51" s="142"/>
    </row>
    <row r="52" spans="1:7" s="141" customFormat="1" ht="18" customHeight="1" x14ac:dyDescent="0.25">
      <c r="A52" s="191" t="str">
        <f>IF(ISNUMBER(SEARCH("Note",'Data Manipulation'!$F15,1))=TRUE,"",'Data Manipulation'!$F15)</f>
        <v/>
      </c>
      <c r="B52" s="191"/>
      <c r="C52" s="191"/>
      <c r="D52" s="139" t="str">
        <f>IF(ISNUMBER(SEARCH("SUBTOTAL",'Data Manipulation'!$D15,1))=TRUE,"",'Data Manipulation'!$D15)</f>
        <v/>
      </c>
      <c r="E52" s="140" t="str">
        <f>'Data Manipulation'!$E15</f>
        <v/>
      </c>
      <c r="F52" s="139"/>
      <c r="G52" s="142"/>
    </row>
    <row r="53" spans="1:7" s="141" customFormat="1" ht="18" customHeight="1" x14ac:dyDescent="0.25">
      <c r="A53" s="191" t="str">
        <f>IF(ISNUMBER(SEARCH("Note",'Data Manipulation'!$F16,1))=TRUE,"",'Data Manipulation'!$F16)</f>
        <v/>
      </c>
      <c r="B53" s="191"/>
      <c r="C53" s="191"/>
      <c r="D53" s="139" t="str">
        <f>IF(ISNUMBER(SEARCH("SUBTOTAL",'Data Manipulation'!$D16,1))=TRUE,"",'Data Manipulation'!$D16)</f>
        <v/>
      </c>
      <c r="E53" s="140" t="str">
        <f>'Data Manipulation'!$E16</f>
        <v/>
      </c>
      <c r="F53" s="139"/>
      <c r="G53" s="142"/>
    </row>
    <row r="54" spans="1:7" s="141" customFormat="1" ht="18" customHeight="1" x14ac:dyDescent="0.25">
      <c r="A54" s="191" t="str">
        <f>IF(ISNUMBER(SEARCH("Note",'Data Manipulation'!$F17,1))=TRUE,"",'Data Manipulation'!$F17)</f>
        <v/>
      </c>
      <c r="B54" s="191"/>
      <c r="C54" s="191"/>
      <c r="D54" s="139" t="str">
        <f>IF(ISNUMBER(SEARCH("SUBTOTAL",'Data Manipulation'!$D17,1))=TRUE,"",'Data Manipulation'!$D17)</f>
        <v/>
      </c>
      <c r="E54" s="140" t="str">
        <f>'Data Manipulation'!$E17</f>
        <v/>
      </c>
      <c r="F54" s="139"/>
      <c r="G54" s="142"/>
    </row>
    <row r="55" spans="1:7" s="141" customFormat="1" ht="18" customHeight="1" x14ac:dyDescent="0.25">
      <c r="A55" s="191" t="str">
        <f>IF(ISNUMBER(SEARCH("Note",'Data Manipulation'!$F18,1))=TRUE,"",'Data Manipulation'!$F18)</f>
        <v/>
      </c>
      <c r="B55" s="191"/>
      <c r="C55" s="191"/>
      <c r="D55" s="139" t="str">
        <f>IF(ISNUMBER(SEARCH("SUBTOTAL",'Data Manipulation'!$D18,1))=TRUE,"",'Data Manipulation'!$D18)</f>
        <v/>
      </c>
      <c r="E55" s="140" t="str">
        <f>'Data Manipulation'!$E18</f>
        <v/>
      </c>
      <c r="F55" s="139"/>
      <c r="G55" s="142"/>
    </row>
    <row r="56" spans="1:7" s="141" customFormat="1" ht="18" customHeight="1" x14ac:dyDescent="0.25">
      <c r="A56" s="191" t="str">
        <f>IF(ISNUMBER(SEARCH("Note",'Data Manipulation'!$F19,1))=TRUE,"",'Data Manipulation'!$F19)</f>
        <v/>
      </c>
      <c r="B56" s="191"/>
      <c r="C56" s="191"/>
      <c r="D56" s="139" t="str">
        <f>IF(ISNUMBER(SEARCH("SUBTOTAL",'Data Manipulation'!$D19,1))=TRUE,"",'Data Manipulation'!$D19)</f>
        <v/>
      </c>
      <c r="E56" s="140" t="str">
        <f>'Data Manipulation'!$E19</f>
        <v/>
      </c>
      <c r="F56" s="139"/>
      <c r="G56" s="142"/>
    </row>
    <row r="57" spans="1:7" s="141" customFormat="1" ht="18" customHeight="1" x14ac:dyDescent="0.25">
      <c r="A57" s="191" t="str">
        <f>IF(ISNUMBER(SEARCH("Note",'Data Manipulation'!$F20,1))=TRUE,"",'Data Manipulation'!$F20)</f>
        <v/>
      </c>
      <c r="B57" s="191"/>
      <c r="C57" s="191"/>
      <c r="D57" s="139" t="str">
        <f>IF(ISNUMBER(SEARCH("SUBTOTAL",'Data Manipulation'!$D20,1))=TRUE,"",'Data Manipulation'!$D20)</f>
        <v/>
      </c>
      <c r="E57" s="140" t="str">
        <f>'Data Manipulation'!$E20</f>
        <v/>
      </c>
      <c r="F57" s="139"/>
      <c r="G57" s="142"/>
    </row>
    <row r="58" spans="1:7" s="141" customFormat="1" ht="18" customHeight="1" x14ac:dyDescent="0.25">
      <c r="A58" s="191" t="str">
        <f>IF(ISNUMBER(SEARCH("Note",'Data Manipulation'!$F21,1))=TRUE,"",'Data Manipulation'!$F21)</f>
        <v/>
      </c>
      <c r="B58" s="191"/>
      <c r="C58" s="191"/>
      <c r="D58" s="139" t="str">
        <f>IF(ISNUMBER(SEARCH("SUBTOTAL",'Data Manipulation'!$D21,1))=TRUE,"",'Data Manipulation'!$D21)</f>
        <v/>
      </c>
      <c r="E58" s="140" t="str">
        <f>'Data Manipulation'!$E21</f>
        <v/>
      </c>
      <c r="F58" s="139"/>
      <c r="G58" s="142"/>
    </row>
    <row r="59" spans="1:7" s="141" customFormat="1" ht="18" customHeight="1" x14ac:dyDescent="0.25">
      <c r="A59" s="191" t="str">
        <f>IF(ISNUMBER(SEARCH("Note",'Data Manipulation'!$F22,1))=TRUE,"",'Data Manipulation'!$F22)</f>
        <v/>
      </c>
      <c r="B59" s="191"/>
      <c r="C59" s="191"/>
      <c r="D59" s="139" t="str">
        <f>IF(ISNUMBER(SEARCH("SUBTOTAL",'Data Manipulation'!$D22,1))=TRUE,"",'Data Manipulation'!$D22)</f>
        <v/>
      </c>
      <c r="E59" s="140" t="str">
        <f>'Data Manipulation'!$E22</f>
        <v/>
      </c>
      <c r="F59" s="139"/>
      <c r="G59" s="142"/>
    </row>
    <row r="60" spans="1:7" s="141" customFormat="1" ht="18" customHeight="1" x14ac:dyDescent="0.25">
      <c r="A60" s="191" t="str">
        <f>IF(ISNUMBER(SEARCH("Note",'Data Manipulation'!$F23,1))=TRUE,"",'Data Manipulation'!$F23)</f>
        <v/>
      </c>
      <c r="B60" s="191"/>
      <c r="C60" s="191"/>
      <c r="D60" s="139" t="str">
        <f>IF(ISNUMBER(SEARCH("SUBTOTAL",'Data Manipulation'!$D23,1))=TRUE,"",'Data Manipulation'!$D23)</f>
        <v/>
      </c>
      <c r="E60" s="140" t="str">
        <f>'Data Manipulation'!$E23</f>
        <v/>
      </c>
      <c r="F60" s="139"/>
      <c r="G60" s="142"/>
    </row>
    <row r="61" spans="1:7" s="141" customFormat="1" ht="18" customHeight="1" x14ac:dyDescent="0.25">
      <c r="A61" s="191" t="str">
        <f>IF(ISNUMBER(SEARCH("Note",'Data Manipulation'!$F24,1))=TRUE,"",'Data Manipulation'!$F24)</f>
        <v/>
      </c>
      <c r="B61" s="191"/>
      <c r="C61" s="191"/>
      <c r="D61" s="139" t="str">
        <f>IF(ISNUMBER(SEARCH("SUBTOTAL",'Data Manipulation'!$D24,1))=TRUE,"",'Data Manipulation'!$D24)</f>
        <v/>
      </c>
      <c r="E61" s="140" t="str">
        <f>'Data Manipulation'!$E24</f>
        <v/>
      </c>
      <c r="F61" s="139"/>
      <c r="G61" s="142"/>
    </row>
    <row r="62" spans="1:7" s="141" customFormat="1" ht="18" customHeight="1" x14ac:dyDescent="0.25">
      <c r="A62" s="191" t="str">
        <f>IF(ISNUMBER(SEARCH("Note",'Data Manipulation'!$F25,1))=TRUE,"",'Data Manipulation'!$F25)</f>
        <v/>
      </c>
      <c r="B62" s="191"/>
      <c r="C62" s="191"/>
      <c r="D62" s="139" t="str">
        <f>IF(ISNUMBER(SEARCH("SUBTOTAL",'Data Manipulation'!$D25,1))=TRUE,"",'Data Manipulation'!$D25)</f>
        <v/>
      </c>
      <c r="E62" s="140" t="str">
        <f>'Data Manipulation'!$E25</f>
        <v/>
      </c>
      <c r="F62" s="139"/>
      <c r="G62" s="142"/>
    </row>
    <row r="63" spans="1:7" s="141" customFormat="1" ht="18" customHeight="1" x14ac:dyDescent="0.25">
      <c r="A63" s="191" t="str">
        <f>IF(ISNUMBER(SEARCH("Note",'Data Manipulation'!$F26,1))=TRUE,"",'Data Manipulation'!$F26)</f>
        <v/>
      </c>
      <c r="B63" s="191"/>
      <c r="C63" s="191"/>
      <c r="D63" s="139" t="str">
        <f>IF(ISNUMBER(SEARCH("SUBTOTAL",'Data Manipulation'!$D26,1))=TRUE,"",'Data Manipulation'!$D26)</f>
        <v/>
      </c>
      <c r="E63" s="140" t="str">
        <f>'Data Manipulation'!$E26</f>
        <v/>
      </c>
      <c r="F63" s="139"/>
      <c r="G63" s="142"/>
    </row>
    <row r="64" spans="1:7" s="141" customFormat="1" ht="18" customHeight="1" x14ac:dyDescent="0.25">
      <c r="A64" s="191" t="str">
        <f>IF(ISNUMBER(SEARCH("Note",'Data Manipulation'!$F27,1))=TRUE,"",'Data Manipulation'!$F27)</f>
        <v/>
      </c>
      <c r="B64" s="191"/>
      <c r="C64" s="191"/>
      <c r="D64" s="139" t="str">
        <f>IF(ISNUMBER(SEARCH("SUBTOTAL",'Data Manipulation'!$D27,1))=TRUE,"",'Data Manipulation'!$D27)</f>
        <v/>
      </c>
      <c r="E64" s="140" t="str">
        <f>'Data Manipulation'!$E27</f>
        <v/>
      </c>
      <c r="F64" s="139"/>
      <c r="G64" s="142"/>
    </row>
    <row r="65" spans="1:7" s="141" customFormat="1" ht="18" customHeight="1" x14ac:dyDescent="0.25">
      <c r="A65" s="191" t="str">
        <f>IF(ISNUMBER(SEARCH("Note",'Data Manipulation'!$F28,1))=TRUE,"",'Data Manipulation'!$F28)</f>
        <v/>
      </c>
      <c r="B65" s="191"/>
      <c r="C65" s="191"/>
      <c r="D65" s="139" t="str">
        <f>IF(ISNUMBER(SEARCH("SUBTOTAL",'Data Manipulation'!$D28,1))=TRUE,"",'Data Manipulation'!$D28)</f>
        <v/>
      </c>
      <c r="E65" s="140" t="str">
        <f>'Data Manipulation'!$E28</f>
        <v/>
      </c>
      <c r="F65" s="139"/>
      <c r="G65" s="142"/>
    </row>
    <row r="66" spans="1:7" s="141" customFormat="1" ht="18" customHeight="1" x14ac:dyDescent="0.25">
      <c r="A66" s="191" t="str">
        <f>IF(ISNUMBER(SEARCH("Note",'Data Manipulation'!$F29,1))=TRUE,"",'Data Manipulation'!$F29)</f>
        <v/>
      </c>
      <c r="B66" s="191"/>
      <c r="C66" s="191"/>
      <c r="D66" s="139" t="str">
        <f>IF(ISNUMBER(SEARCH("SUBTOTAL",'Data Manipulation'!$D29,1))=TRUE,"",'Data Manipulation'!$D29)</f>
        <v/>
      </c>
      <c r="E66" s="140" t="str">
        <f>'Data Manipulation'!$E29</f>
        <v/>
      </c>
      <c r="F66" s="139"/>
      <c r="G66" s="142"/>
    </row>
    <row r="67" spans="1:7" s="141" customFormat="1" ht="18" customHeight="1" x14ac:dyDescent="0.25">
      <c r="A67" s="191" t="str">
        <f>IF(ISNUMBER(SEARCH("Note",'Data Manipulation'!$F30,1))=TRUE,"",'Data Manipulation'!$F30)</f>
        <v/>
      </c>
      <c r="B67" s="191"/>
      <c r="C67" s="191"/>
      <c r="D67" s="139" t="str">
        <f>IF(ISNUMBER(SEARCH("SUBTOTAL",'Data Manipulation'!$D30,1))=TRUE,"",'Data Manipulation'!$D30)</f>
        <v/>
      </c>
      <c r="E67" s="140" t="str">
        <f>'Data Manipulation'!$E30</f>
        <v/>
      </c>
      <c r="F67" s="139"/>
      <c r="G67" s="142"/>
    </row>
    <row r="68" spans="1:7" s="141" customFormat="1" ht="18" customHeight="1" x14ac:dyDescent="0.25">
      <c r="A68" s="191" t="str">
        <f>IF(ISNUMBER(SEARCH("Note",'Data Manipulation'!$F31,1))=TRUE,"",'Data Manipulation'!$F31)</f>
        <v/>
      </c>
      <c r="B68" s="191"/>
      <c r="C68" s="191"/>
      <c r="D68" s="139" t="str">
        <f>IF(ISNUMBER(SEARCH("SUBTOTAL",'Data Manipulation'!$D31,1))=TRUE,"",'Data Manipulation'!$D31)</f>
        <v/>
      </c>
      <c r="E68" s="140" t="str">
        <f>'Data Manipulation'!$E31</f>
        <v/>
      </c>
      <c r="F68" s="139"/>
      <c r="G68" s="142"/>
    </row>
    <row r="69" spans="1:7" s="141" customFormat="1" ht="18" customHeight="1" x14ac:dyDescent="0.25">
      <c r="A69" s="191" t="str">
        <f>IF(ISNUMBER(SEARCH("Note",'Data Manipulation'!$F32,1))=TRUE,"",'Data Manipulation'!$F32)</f>
        <v/>
      </c>
      <c r="B69" s="191"/>
      <c r="C69" s="191"/>
      <c r="D69" s="139" t="str">
        <f>IF(ISNUMBER(SEARCH("SUBTOTAL",'Data Manipulation'!$D32,1))=TRUE,"",'Data Manipulation'!$D32)</f>
        <v/>
      </c>
      <c r="E69" s="140" t="str">
        <f>'Data Manipulation'!$E32</f>
        <v/>
      </c>
      <c r="F69" s="139"/>
      <c r="G69" s="142"/>
    </row>
    <row r="70" spans="1:7" s="141" customFormat="1" ht="18" customHeight="1" x14ac:dyDescent="0.25">
      <c r="A70" s="191" t="str">
        <f>IF(ISNUMBER(SEARCH("Note",'Data Manipulation'!$F33,1))=TRUE,"",'Data Manipulation'!$F33)</f>
        <v/>
      </c>
      <c r="B70" s="191"/>
      <c r="C70" s="191"/>
      <c r="D70" s="139" t="str">
        <f>IF(ISNUMBER(SEARCH("SUBTOTAL",'Data Manipulation'!$D33,1))=TRUE,"",'Data Manipulation'!$D33)</f>
        <v/>
      </c>
      <c r="E70" s="140" t="str">
        <f>'Data Manipulation'!$E33</f>
        <v/>
      </c>
      <c r="F70" s="139"/>
      <c r="G70" s="142"/>
    </row>
    <row r="71" spans="1:7" s="141" customFormat="1" ht="18" customHeight="1" x14ac:dyDescent="0.25">
      <c r="A71" s="191" t="str">
        <f>IF(ISNUMBER(SEARCH("Note",'Data Manipulation'!$F34,1))=TRUE,"",'Data Manipulation'!$F34)</f>
        <v/>
      </c>
      <c r="B71" s="191"/>
      <c r="C71" s="191"/>
      <c r="D71" s="139" t="str">
        <f>IF(ISNUMBER(SEARCH("SUBTOTAL",'Data Manipulation'!$D34,1))=TRUE,"",'Data Manipulation'!$D34)</f>
        <v/>
      </c>
      <c r="E71" s="140" t="str">
        <f>'Data Manipulation'!$E34</f>
        <v/>
      </c>
      <c r="F71" s="139"/>
      <c r="G71" s="142"/>
    </row>
    <row r="72" spans="1:7" s="141" customFormat="1" ht="18" customHeight="1" x14ac:dyDescent="0.25">
      <c r="A72" s="191" t="str">
        <f>IF(ISNUMBER(SEARCH("Note",'Data Manipulation'!$F35,1))=TRUE,"",'Data Manipulation'!$F35)</f>
        <v/>
      </c>
      <c r="B72" s="191"/>
      <c r="C72" s="191"/>
      <c r="D72" s="139" t="str">
        <f>IF(ISNUMBER(SEARCH("SUBTOTAL",'Data Manipulation'!$D35,1))=TRUE,"",'Data Manipulation'!$D35)</f>
        <v/>
      </c>
      <c r="E72" s="140" t="str">
        <f>'Data Manipulation'!$E35</f>
        <v/>
      </c>
      <c r="F72" s="139"/>
      <c r="G72" s="142"/>
    </row>
    <row r="73" spans="1:7" s="141" customFormat="1" ht="18" customHeight="1" x14ac:dyDescent="0.25">
      <c r="A73" s="191" t="str">
        <f>IF(ISNUMBER(SEARCH("Note",'Data Manipulation'!$F36,1))=TRUE,"",'Data Manipulation'!$F36)</f>
        <v/>
      </c>
      <c r="B73" s="191"/>
      <c r="C73" s="191"/>
      <c r="D73" s="139" t="str">
        <f>IF(ISNUMBER(SEARCH("SUBTOTAL",'Data Manipulation'!$D36,1))=TRUE,"",'Data Manipulation'!$D36)</f>
        <v/>
      </c>
      <c r="E73" s="140" t="str">
        <f>'Data Manipulation'!$E36</f>
        <v/>
      </c>
      <c r="F73" s="139"/>
      <c r="G73" s="142"/>
    </row>
    <row r="74" spans="1:7" s="141" customFormat="1" ht="18" customHeight="1" x14ac:dyDescent="0.25">
      <c r="A74" s="191" t="str">
        <f>IF(ISNUMBER(SEARCH("Note",'Data Manipulation'!$F37,1))=TRUE,"",'Data Manipulation'!$F37)</f>
        <v/>
      </c>
      <c r="B74" s="191"/>
      <c r="C74" s="191"/>
      <c r="D74" s="139" t="str">
        <f>IF(ISNUMBER(SEARCH("SUBTOTAL",'Data Manipulation'!$D37,1))=TRUE,"",'Data Manipulation'!$D37)</f>
        <v/>
      </c>
      <c r="E74" s="140" t="str">
        <f>'Data Manipulation'!$E37</f>
        <v/>
      </c>
      <c r="F74" s="139"/>
      <c r="G74" s="142"/>
    </row>
    <row r="75" spans="1:7" s="141" customFormat="1" ht="18" customHeight="1" x14ac:dyDescent="0.25">
      <c r="A75" s="191" t="str">
        <f>IF(ISNUMBER(SEARCH("Note",'Data Manipulation'!$F38,1))=TRUE,"",'Data Manipulation'!$F38)</f>
        <v/>
      </c>
      <c r="B75" s="191"/>
      <c r="C75" s="191"/>
      <c r="D75" s="139" t="str">
        <f>IF(ISNUMBER(SEARCH("SUBTOTAL",'Data Manipulation'!$D38,1))=TRUE,"",'Data Manipulation'!$D38)</f>
        <v/>
      </c>
      <c r="E75" s="140" t="str">
        <f>'Data Manipulation'!$E38</f>
        <v/>
      </c>
      <c r="F75" s="139"/>
      <c r="G75" s="142"/>
    </row>
    <row r="76" spans="1:7" s="141" customFormat="1" ht="18" customHeight="1" x14ac:dyDescent="0.25">
      <c r="A76" s="191" t="str">
        <f>IF(ISNUMBER(SEARCH("Note",'Data Manipulation'!$F39,1))=TRUE,"",'Data Manipulation'!$F39)</f>
        <v/>
      </c>
      <c r="B76" s="191"/>
      <c r="C76" s="191"/>
      <c r="D76" s="139" t="str">
        <f>IF(ISNUMBER(SEARCH("SUBTOTAL",'Data Manipulation'!$D39,1))=TRUE,"",'Data Manipulation'!$D39)</f>
        <v/>
      </c>
      <c r="E76" s="140" t="str">
        <f>'Data Manipulation'!$E39</f>
        <v/>
      </c>
      <c r="F76" s="139"/>
      <c r="G76" s="142"/>
    </row>
    <row r="77" spans="1:7" s="141" customFormat="1" ht="18" customHeight="1" x14ac:dyDescent="0.25">
      <c r="A77" s="191" t="str">
        <f>IF(ISNUMBER(SEARCH("Note",'Data Manipulation'!$F40,1))=TRUE,"",'Data Manipulation'!$F40)</f>
        <v/>
      </c>
      <c r="B77" s="191"/>
      <c r="C77" s="191"/>
      <c r="D77" s="139" t="str">
        <f>IF(ISNUMBER(SEARCH("SUBTOTAL",'Data Manipulation'!$D40,1))=TRUE,"",'Data Manipulation'!$D40)</f>
        <v/>
      </c>
      <c r="E77" s="140" t="str">
        <f>'Data Manipulation'!$E40</f>
        <v/>
      </c>
      <c r="F77" s="139"/>
      <c r="G77" s="142"/>
    </row>
    <row r="78" spans="1:7" s="141" customFormat="1" ht="18" customHeight="1" x14ac:dyDescent="0.25">
      <c r="A78" s="191" t="str">
        <f>IF(ISNUMBER(SEARCH("Note",'Data Manipulation'!$F41,1))=TRUE,"",'Data Manipulation'!$F41)</f>
        <v/>
      </c>
      <c r="B78" s="191"/>
      <c r="C78" s="191"/>
      <c r="D78" s="139" t="str">
        <f>IF(ISNUMBER(SEARCH("SUBTOTAL",'Data Manipulation'!$D41,1))=TRUE,"",'Data Manipulation'!$D41)</f>
        <v/>
      </c>
      <c r="E78" s="140" t="str">
        <f>'Data Manipulation'!$E41</f>
        <v/>
      </c>
      <c r="F78" s="139"/>
      <c r="G78" s="142"/>
    </row>
    <row r="79" spans="1:7" s="141" customFormat="1" ht="18" customHeight="1" x14ac:dyDescent="0.25">
      <c r="A79" s="191" t="str">
        <f>IF(ISNUMBER(SEARCH("Note",'Data Manipulation'!$F42,1))=TRUE,"",'Data Manipulation'!$F42)</f>
        <v/>
      </c>
      <c r="B79" s="191"/>
      <c r="C79" s="191"/>
      <c r="D79" s="139" t="str">
        <f>IF(ISNUMBER(SEARCH("SUBTOTAL",'Data Manipulation'!$D42,1))=TRUE,"",'Data Manipulation'!$D42)</f>
        <v/>
      </c>
      <c r="E79" s="140" t="str">
        <f>'Data Manipulation'!$E42</f>
        <v/>
      </c>
      <c r="F79" s="139"/>
      <c r="G79" s="142"/>
    </row>
    <row r="80" spans="1:7" s="141" customFormat="1" ht="18" customHeight="1" x14ac:dyDescent="0.25">
      <c r="A80" s="191" t="str">
        <f>IF(ISNUMBER(SEARCH("Note",'Data Manipulation'!$F43,1))=TRUE,"",'Data Manipulation'!$F43)</f>
        <v/>
      </c>
      <c r="B80" s="191"/>
      <c r="C80" s="191"/>
      <c r="D80" s="139" t="str">
        <f>IF(ISNUMBER(SEARCH("SUBTOTAL",'Data Manipulation'!$D43,1))=TRUE,"",'Data Manipulation'!$D43)</f>
        <v/>
      </c>
      <c r="E80" s="140" t="str">
        <f>'Data Manipulation'!$E43</f>
        <v/>
      </c>
      <c r="F80" s="139"/>
      <c r="G80" s="142"/>
    </row>
    <row r="81" spans="1:7" s="141" customFormat="1" ht="18" customHeight="1" x14ac:dyDescent="0.25">
      <c r="A81" s="191" t="str">
        <f>IF(ISNUMBER(SEARCH("Note",'Data Manipulation'!$F44,1))=TRUE,"",'Data Manipulation'!$F44)</f>
        <v/>
      </c>
      <c r="B81" s="191"/>
      <c r="C81" s="191"/>
      <c r="D81" s="139" t="str">
        <f>IF(ISNUMBER(SEARCH("SUBTOTAL",'Data Manipulation'!$D44,1))=TRUE,"",'Data Manipulation'!$D44)</f>
        <v/>
      </c>
      <c r="E81" s="140" t="str">
        <f>'Data Manipulation'!$E44</f>
        <v/>
      </c>
      <c r="F81" s="139"/>
      <c r="G81" s="142"/>
    </row>
    <row r="82" spans="1:7" s="141" customFormat="1" ht="18" customHeight="1" x14ac:dyDescent="0.25">
      <c r="A82" s="191" t="str">
        <f>IF(ISNUMBER(SEARCH("Note",'Data Manipulation'!$F45,1))=TRUE,"",'Data Manipulation'!$F45)</f>
        <v/>
      </c>
      <c r="B82" s="191"/>
      <c r="C82" s="191"/>
      <c r="D82" s="139" t="str">
        <f>IF(ISNUMBER(SEARCH("SUBTOTAL",'Data Manipulation'!$D45,1))=TRUE,"",'Data Manipulation'!$D45)</f>
        <v/>
      </c>
      <c r="E82" s="140" t="str">
        <f>'Data Manipulation'!$E45</f>
        <v/>
      </c>
      <c r="F82" s="139"/>
      <c r="G82" s="142"/>
    </row>
    <row r="83" spans="1:7" s="141" customFormat="1" ht="18" customHeight="1" x14ac:dyDescent="0.25">
      <c r="A83" s="191" t="str">
        <f>IF(ISNUMBER(SEARCH("Note",'Data Manipulation'!$F46,1))=TRUE,"",'Data Manipulation'!$F46)</f>
        <v/>
      </c>
      <c r="B83" s="191"/>
      <c r="C83" s="191"/>
      <c r="D83" s="139" t="str">
        <f>IF(ISNUMBER(SEARCH("SUBTOTAL",'Data Manipulation'!$D46,1))=TRUE,"",'Data Manipulation'!$D46)</f>
        <v/>
      </c>
      <c r="E83" s="140" t="str">
        <f>'Data Manipulation'!$E46</f>
        <v/>
      </c>
      <c r="F83" s="139"/>
      <c r="G83" s="142"/>
    </row>
    <row r="84" spans="1:7" s="141" customFormat="1" ht="18" customHeight="1" x14ac:dyDescent="0.25">
      <c r="A84" s="191" t="str">
        <f>IF(ISNUMBER(SEARCH("Note",'Data Manipulation'!$F47,1))=TRUE,"",'Data Manipulation'!$F47)</f>
        <v/>
      </c>
      <c r="B84" s="191"/>
      <c r="C84" s="191"/>
      <c r="D84" s="139" t="str">
        <f>IF(ISNUMBER(SEARCH("SUBTOTAL",'Data Manipulation'!$D47,1))=TRUE,"",'Data Manipulation'!$D47)</f>
        <v/>
      </c>
      <c r="E84" s="140" t="str">
        <f>'Data Manipulation'!$E47</f>
        <v/>
      </c>
      <c r="F84" s="139" t="str">
        <f>'Data Manipulation'!G47</f>
        <v/>
      </c>
      <c r="G84" s="142"/>
    </row>
    <row r="85" spans="1:7" s="141" customFormat="1" ht="18" customHeight="1" x14ac:dyDescent="0.25">
      <c r="A85" s="191" t="str">
        <f>IF(ISNUMBER(SEARCH("Note",'Data Manipulation'!$F48,1))=TRUE,"",'Data Manipulation'!$F48)</f>
        <v/>
      </c>
      <c r="B85" s="191"/>
      <c r="C85" s="191"/>
      <c r="D85" s="139" t="str">
        <f>IF(ISNUMBER(SEARCH("SUBTOTAL",'Data Manipulation'!$D48,1))=TRUE,"",'Data Manipulation'!$D48)</f>
        <v/>
      </c>
      <c r="E85" s="140" t="str">
        <f>'Data Manipulation'!$E48</f>
        <v/>
      </c>
      <c r="F85" s="139" t="str">
        <f>'Data Manipulation'!G48</f>
        <v/>
      </c>
      <c r="G85" s="142"/>
    </row>
    <row r="86" spans="1:7" s="141" customFormat="1" ht="18" customHeight="1" x14ac:dyDescent="0.25">
      <c r="A86" s="191" t="str">
        <f>IF(ISNUMBER(SEARCH("Note",'Data Manipulation'!$F49,1))=TRUE,"",'Data Manipulation'!$F49)</f>
        <v/>
      </c>
      <c r="B86" s="191"/>
      <c r="C86" s="191"/>
      <c r="D86" s="139" t="str">
        <f>IF(ISNUMBER(SEARCH("SUBTOTAL",'Data Manipulation'!$D49,1))=TRUE,"",'Data Manipulation'!$D49)</f>
        <v/>
      </c>
      <c r="E86" s="140" t="str">
        <f>'Data Manipulation'!$E49</f>
        <v/>
      </c>
      <c r="F86" s="139"/>
      <c r="G86" s="142"/>
    </row>
    <row r="87" spans="1:7" s="141" customFormat="1" ht="18" customHeight="1" x14ac:dyDescent="0.25">
      <c r="A87" s="191" t="str">
        <f>IF(ISNUMBER(SEARCH("Note",'Data Manipulation'!$F50,1))=TRUE,"",'Data Manipulation'!$F50)</f>
        <v/>
      </c>
      <c r="B87" s="191"/>
      <c r="C87" s="191"/>
      <c r="D87" s="139" t="str">
        <f>IF(ISNUMBER(SEARCH("SUBTOTAL",'Data Manipulation'!$D50,1))=TRUE,"",'Data Manipulation'!$D50)</f>
        <v/>
      </c>
      <c r="E87" s="140" t="str">
        <f>'Data Manipulation'!$E50</f>
        <v/>
      </c>
      <c r="F87" s="139"/>
      <c r="G87" s="142"/>
    </row>
    <row r="88" spans="1:7" s="141" customFormat="1" ht="18" customHeight="1" x14ac:dyDescent="0.25">
      <c r="A88" s="191" t="str">
        <f>IF(ISNUMBER(SEARCH("Note",'Data Manipulation'!$F51,1))=TRUE,"",'Data Manipulation'!$F51)</f>
        <v/>
      </c>
      <c r="B88" s="191"/>
      <c r="C88" s="191"/>
      <c r="D88" s="139" t="str">
        <f>IF(ISNUMBER(SEARCH("SUBTOTAL",'Data Manipulation'!$D51,1))=TRUE,"",'Data Manipulation'!$D51)</f>
        <v/>
      </c>
      <c r="E88" s="140" t="str">
        <f>'Data Manipulation'!$E51</f>
        <v/>
      </c>
      <c r="F88" s="139"/>
      <c r="G88" s="142"/>
    </row>
    <row r="89" spans="1:7" s="141" customFormat="1" ht="18" customHeight="1" x14ac:dyDescent="0.25">
      <c r="A89" s="191" t="str">
        <f>IF(ISNUMBER(SEARCH("Note",'Data Manipulation'!$F52,1))=TRUE,"",'Data Manipulation'!$F52)</f>
        <v/>
      </c>
      <c r="B89" s="191"/>
      <c r="C89" s="191"/>
      <c r="D89" s="139" t="str">
        <f>IF(ISNUMBER(SEARCH("SUBTOTAL",'Data Manipulation'!$D52,1))=TRUE,"",'Data Manipulation'!$D52)</f>
        <v/>
      </c>
      <c r="E89" s="140" t="str">
        <f>'Data Manipulation'!$E52</f>
        <v/>
      </c>
      <c r="F89" s="139"/>
      <c r="G89" s="142"/>
    </row>
    <row r="90" spans="1:7" s="141" customFormat="1" ht="18" customHeight="1" x14ac:dyDescent="0.25">
      <c r="A90" s="191" t="str">
        <f>IF(ISNUMBER(SEARCH("Note",'Data Manipulation'!$F53,1))=TRUE,"",'Data Manipulation'!$F53)</f>
        <v/>
      </c>
      <c r="B90" s="191"/>
      <c r="C90" s="191"/>
      <c r="D90" s="139" t="str">
        <f>IF(ISNUMBER(SEARCH("SUBTOTAL",'Data Manipulation'!$D53,1))=TRUE,"",'Data Manipulation'!$D53)</f>
        <v/>
      </c>
      <c r="E90" s="140" t="str">
        <f>'Data Manipulation'!$E53</f>
        <v/>
      </c>
      <c r="F90" s="139"/>
      <c r="G90" s="142"/>
    </row>
    <row r="91" spans="1:7" s="141" customFormat="1" ht="18" customHeight="1" x14ac:dyDescent="0.25">
      <c r="A91" s="191" t="str">
        <f>IF(ISNUMBER(SEARCH("Note",'Data Manipulation'!$F54,1))=TRUE,"",'Data Manipulation'!$F54)</f>
        <v/>
      </c>
      <c r="B91" s="191"/>
      <c r="C91" s="191"/>
      <c r="D91" s="139" t="str">
        <f>IF(ISNUMBER(SEARCH("SUBTOTAL",'Data Manipulation'!$D54,1))=TRUE,"",'Data Manipulation'!$D54)</f>
        <v/>
      </c>
      <c r="E91" s="140" t="str">
        <f>'Data Manipulation'!$E54</f>
        <v/>
      </c>
      <c r="F91" s="139"/>
      <c r="G91" s="142"/>
    </row>
    <row r="92" spans="1:7" s="141" customFormat="1" ht="18" customHeight="1" x14ac:dyDescent="0.25">
      <c r="A92" s="191" t="str">
        <f>IF(ISNUMBER(SEARCH("Note",'Data Manipulation'!$F55,1))=TRUE,"",'Data Manipulation'!$F55)</f>
        <v/>
      </c>
      <c r="B92" s="191"/>
      <c r="C92" s="191"/>
      <c r="D92" s="139" t="str">
        <f>IF(ISNUMBER(SEARCH("SUBTOTAL",'Data Manipulation'!$D55,1))=TRUE,"",'Data Manipulation'!$D55)</f>
        <v/>
      </c>
      <c r="E92" s="140" t="str">
        <f>'Data Manipulation'!$E55</f>
        <v/>
      </c>
      <c r="F92" s="139"/>
      <c r="G92" s="142"/>
    </row>
    <row r="93" spans="1:7" s="141" customFormat="1" ht="18" customHeight="1" x14ac:dyDescent="0.25">
      <c r="A93" s="191" t="str">
        <f>IF(ISNUMBER(SEARCH("Note",'Data Manipulation'!$F56,1))=TRUE,"",'Data Manipulation'!$F56)</f>
        <v/>
      </c>
      <c r="B93" s="191"/>
      <c r="C93" s="191"/>
      <c r="D93" s="139" t="str">
        <f>IF(ISNUMBER(SEARCH("SUBTOTAL",'Data Manipulation'!$D56,1))=TRUE,"",'Data Manipulation'!$D56)</f>
        <v/>
      </c>
      <c r="E93" s="140" t="str">
        <f>'Data Manipulation'!$E56</f>
        <v/>
      </c>
      <c r="F93" s="139"/>
      <c r="G93" s="142"/>
    </row>
    <row r="94" spans="1:7" s="141" customFormat="1" ht="18" customHeight="1" x14ac:dyDescent="0.25">
      <c r="A94" s="191" t="str">
        <f>IF(ISNUMBER(SEARCH("Note",'Data Manipulation'!$F57,1))=TRUE,"",'Data Manipulation'!$F57)</f>
        <v/>
      </c>
      <c r="B94" s="191"/>
      <c r="C94" s="191"/>
      <c r="D94" s="139" t="str">
        <f>IF(ISNUMBER(SEARCH("SUBTOTAL",'Data Manipulation'!$D57,1))=TRUE,"",'Data Manipulation'!$D57)</f>
        <v/>
      </c>
      <c r="E94" s="140" t="str">
        <f>'Data Manipulation'!$E57</f>
        <v/>
      </c>
      <c r="F94" s="139"/>
      <c r="G94" s="142"/>
    </row>
    <row r="95" spans="1:7" s="141" customFormat="1" ht="18" customHeight="1" x14ac:dyDescent="0.25">
      <c r="A95" s="191" t="str">
        <f>IF(ISNUMBER(SEARCH("Note",'Data Manipulation'!$F58,1))=TRUE,"",'Data Manipulation'!$F58)</f>
        <v/>
      </c>
      <c r="B95" s="191"/>
      <c r="C95" s="191"/>
      <c r="D95" s="139" t="str">
        <f>IF(ISNUMBER(SEARCH("SUBTOTAL",'Data Manipulation'!$D58,1))=TRUE,"",'Data Manipulation'!$D58)</f>
        <v/>
      </c>
      <c r="E95" s="140" t="str">
        <f>'Data Manipulation'!$E58</f>
        <v/>
      </c>
      <c r="F95" s="139"/>
      <c r="G95" s="142"/>
    </row>
    <row r="96" spans="1:7" s="141" customFormat="1" ht="18" customHeight="1" x14ac:dyDescent="0.25">
      <c r="A96" s="191" t="str">
        <f>IF(ISNUMBER(SEARCH("Note",'Data Manipulation'!$F59,1))=TRUE,"",'Data Manipulation'!$F59)</f>
        <v/>
      </c>
      <c r="B96" s="191"/>
      <c r="C96" s="191"/>
      <c r="D96" s="139" t="str">
        <f>IF(ISNUMBER(SEARCH("SUBTOTAL",'Data Manipulation'!$D59,1))=TRUE,"",'Data Manipulation'!$D59)</f>
        <v/>
      </c>
      <c r="E96" s="140" t="str">
        <f>'Data Manipulation'!$E59</f>
        <v/>
      </c>
      <c r="F96" s="139"/>
      <c r="G96" s="142"/>
    </row>
    <row r="97" spans="1:7" s="141" customFormat="1" ht="18" customHeight="1" x14ac:dyDescent="0.25">
      <c r="A97" s="191" t="str">
        <f>IF(ISNUMBER(SEARCH("Note",'Data Manipulation'!$F60,1))=TRUE,"",'Data Manipulation'!$F60)</f>
        <v/>
      </c>
      <c r="B97" s="191"/>
      <c r="C97" s="191"/>
      <c r="D97" s="139" t="str">
        <f>IF(ISNUMBER(SEARCH("SUBTOTAL",'Data Manipulation'!$D60,1))=TRUE,"",'Data Manipulation'!$D60)</f>
        <v/>
      </c>
      <c r="E97" s="140" t="str">
        <f>'Data Manipulation'!$E60</f>
        <v/>
      </c>
      <c r="F97" s="139"/>
      <c r="G97" s="142"/>
    </row>
    <row r="98" spans="1:7" s="141" customFormat="1" ht="18" customHeight="1" x14ac:dyDescent="0.25">
      <c r="A98" s="191" t="str">
        <f>IF(ISNUMBER(SEARCH("Note",'Data Manipulation'!$F61,1))=TRUE,"",'Data Manipulation'!$F61)</f>
        <v/>
      </c>
      <c r="B98" s="191"/>
      <c r="C98" s="191"/>
      <c r="D98" s="139" t="str">
        <f>IF(ISNUMBER(SEARCH("SUBTOTAL",'Data Manipulation'!$D61,1))=TRUE,"",'Data Manipulation'!$D61)</f>
        <v/>
      </c>
      <c r="E98" s="140" t="str">
        <f>'Data Manipulation'!$E61</f>
        <v/>
      </c>
      <c r="F98" s="139"/>
      <c r="G98" s="142"/>
    </row>
    <row r="99" spans="1:7" s="141" customFormat="1" ht="18" customHeight="1" x14ac:dyDescent="0.25">
      <c r="A99" s="191" t="str">
        <f>IF(ISNUMBER(SEARCH("Note",'Data Manipulation'!$F62,1))=TRUE,"",'Data Manipulation'!$F62)</f>
        <v/>
      </c>
      <c r="B99" s="191"/>
      <c r="C99" s="191"/>
      <c r="D99" s="139" t="str">
        <f>IF(ISNUMBER(SEARCH("SUBTOTAL",'Data Manipulation'!$D62,1))=TRUE,"",'Data Manipulation'!$D62)</f>
        <v/>
      </c>
      <c r="E99" s="140" t="str">
        <f>'Data Manipulation'!$E62</f>
        <v/>
      </c>
      <c r="F99" s="139"/>
      <c r="G99" s="142"/>
    </row>
    <row r="100" spans="1:7" s="141" customFormat="1" ht="18" customHeight="1" x14ac:dyDescent="0.25">
      <c r="A100" s="191" t="str">
        <f>IF(ISNUMBER(SEARCH("Note",'Data Manipulation'!$F63,1))=TRUE,"",'Data Manipulation'!$F63)</f>
        <v/>
      </c>
      <c r="B100" s="191"/>
      <c r="C100" s="191"/>
      <c r="D100" s="139" t="str">
        <f>IF(ISNUMBER(SEARCH("SUBTOTAL",'Data Manipulation'!$D63,1))=TRUE,"",'Data Manipulation'!$D63)</f>
        <v/>
      </c>
      <c r="E100" s="140" t="str">
        <f>'Data Manipulation'!$E63</f>
        <v/>
      </c>
      <c r="F100" s="139"/>
      <c r="G100" s="142"/>
    </row>
    <row r="101" spans="1:7" s="141" customFormat="1" ht="18" customHeight="1" x14ac:dyDescent="0.25">
      <c r="A101" s="191" t="str">
        <f>IF(ISNUMBER(SEARCH("Note",'Data Manipulation'!$F64,1))=TRUE,"",'Data Manipulation'!$F64)</f>
        <v/>
      </c>
      <c r="B101" s="191"/>
      <c r="C101" s="191"/>
      <c r="D101" s="139" t="str">
        <f>IF(ISNUMBER(SEARCH("SUBTOTAL",'Data Manipulation'!$D64,1))=TRUE,"",'Data Manipulation'!$D64)</f>
        <v/>
      </c>
      <c r="E101" s="140" t="str">
        <f>'Data Manipulation'!$E64</f>
        <v/>
      </c>
      <c r="F101" s="139"/>
      <c r="G101" s="142"/>
    </row>
    <row r="102" spans="1:7" s="141" customFormat="1" ht="18" customHeight="1" x14ac:dyDescent="0.25">
      <c r="A102" s="191" t="str">
        <f>IF(ISNUMBER(SEARCH("Note",'Data Manipulation'!$F65,1))=TRUE,"",'Data Manipulation'!$F65)</f>
        <v/>
      </c>
      <c r="B102" s="191"/>
      <c r="C102" s="191"/>
      <c r="D102" s="139" t="str">
        <f>IF(ISNUMBER(SEARCH("SUBTOTAL",'Data Manipulation'!$D65,1))=TRUE,"",'Data Manipulation'!$D65)</f>
        <v/>
      </c>
      <c r="E102" s="140" t="str">
        <f>'Data Manipulation'!$E65</f>
        <v/>
      </c>
      <c r="F102" s="139"/>
      <c r="G102" s="142"/>
    </row>
    <row r="103" spans="1:7" s="141" customFormat="1" ht="18" customHeight="1" x14ac:dyDescent="0.25">
      <c r="A103" s="191" t="str">
        <f>IF(ISNUMBER(SEARCH("Note",'Data Manipulation'!$F66,1))=TRUE,"",'Data Manipulation'!$F66)</f>
        <v/>
      </c>
      <c r="B103" s="191"/>
      <c r="C103" s="191"/>
      <c r="D103" s="139" t="str">
        <f>IF(ISNUMBER(SEARCH("SUBTOTAL",'Data Manipulation'!$D66,1))=TRUE,"",'Data Manipulation'!$D66)</f>
        <v/>
      </c>
      <c r="E103" s="140" t="str">
        <f>'Data Manipulation'!$E66</f>
        <v/>
      </c>
      <c r="F103" s="139"/>
      <c r="G103" s="142"/>
    </row>
    <row r="104" spans="1:7" s="141" customFormat="1" ht="18" customHeight="1" x14ac:dyDescent="0.25">
      <c r="A104" s="191" t="str">
        <f>IF(ISNUMBER(SEARCH("Note",'Data Manipulation'!$F67,1))=TRUE,"",'Data Manipulation'!$F67)</f>
        <v/>
      </c>
      <c r="B104" s="191"/>
      <c r="C104" s="191"/>
      <c r="D104" s="139" t="str">
        <f>IF(ISNUMBER(SEARCH("SUBTOTAL",'Data Manipulation'!$D67,1))=TRUE,"",'Data Manipulation'!$D67)</f>
        <v/>
      </c>
      <c r="E104" s="140" t="str">
        <f>'Data Manipulation'!$E67</f>
        <v/>
      </c>
      <c r="F104" s="139"/>
      <c r="G104" s="142"/>
    </row>
    <row r="105" spans="1:7" s="141" customFormat="1" ht="18" customHeight="1" x14ac:dyDescent="0.25">
      <c r="A105" s="191" t="str">
        <f>IF(ISNUMBER(SEARCH("Note",'Data Manipulation'!$F68,1))=TRUE,"",'Data Manipulation'!$F68)</f>
        <v/>
      </c>
      <c r="B105" s="191"/>
      <c r="C105" s="191"/>
      <c r="D105" s="139" t="str">
        <f>IF(ISNUMBER(SEARCH("SUBTOTAL",'Data Manipulation'!$D68,1))=TRUE,"",'Data Manipulation'!$D68)</f>
        <v/>
      </c>
      <c r="E105" s="140" t="str">
        <f>'Data Manipulation'!$E68</f>
        <v/>
      </c>
      <c r="F105" s="139"/>
      <c r="G105" s="142"/>
    </row>
    <row r="106" spans="1:7" s="141" customFormat="1" ht="18" customHeight="1" x14ac:dyDescent="0.25">
      <c r="A106" s="191" t="str">
        <f>IF(ISNUMBER(SEARCH("Note",'Data Manipulation'!$F69,1))=TRUE,"",'Data Manipulation'!$F69)</f>
        <v/>
      </c>
      <c r="B106" s="191"/>
      <c r="C106" s="191"/>
      <c r="D106" s="139" t="str">
        <f>IF(ISNUMBER(SEARCH("SUBTOTAL",'Data Manipulation'!$D69,1))=TRUE,"",'Data Manipulation'!$D69)</f>
        <v/>
      </c>
      <c r="E106" s="140" t="str">
        <f>'Data Manipulation'!$E69</f>
        <v/>
      </c>
      <c r="F106" s="139"/>
      <c r="G106" s="142"/>
    </row>
    <row r="107" spans="1:7" s="141" customFormat="1" ht="18" customHeight="1" x14ac:dyDescent="0.25">
      <c r="A107" s="191" t="str">
        <f>IF(ISNUMBER(SEARCH("Note",'Data Manipulation'!$F70,1))=TRUE,"",'Data Manipulation'!$F70)</f>
        <v/>
      </c>
      <c r="B107" s="191"/>
      <c r="C107" s="191"/>
      <c r="D107" s="139" t="str">
        <f>IF(ISNUMBER(SEARCH("SUBTOTAL",'Data Manipulation'!$D70,1))=TRUE,"",'Data Manipulation'!$D70)</f>
        <v/>
      </c>
      <c r="E107" s="140" t="str">
        <f>'Data Manipulation'!$E70</f>
        <v/>
      </c>
      <c r="F107" s="139"/>
      <c r="G107" s="142"/>
    </row>
    <row r="108" spans="1:7" s="141" customFormat="1" ht="18" customHeight="1" x14ac:dyDescent="0.25">
      <c r="A108" s="191" t="str">
        <f>IF(ISNUMBER(SEARCH("Note",'Data Manipulation'!$F71,1))=TRUE,"",'Data Manipulation'!$F71)</f>
        <v/>
      </c>
      <c r="B108" s="191"/>
      <c r="C108" s="191"/>
      <c r="D108" s="139" t="str">
        <f>IF(ISNUMBER(SEARCH("SUBTOTAL",'Data Manipulation'!$D71,1))=TRUE,"",'Data Manipulation'!$D71)</f>
        <v/>
      </c>
      <c r="E108" s="140" t="str">
        <f>'Data Manipulation'!$E71</f>
        <v/>
      </c>
      <c r="F108" s="139"/>
      <c r="G108" s="142"/>
    </row>
    <row r="109" spans="1:7" s="141" customFormat="1" ht="18" customHeight="1" x14ac:dyDescent="0.25">
      <c r="A109" s="191" t="str">
        <f>IF(ISNUMBER(SEARCH("Note",'Data Manipulation'!$F72,1))=TRUE,"",'Data Manipulation'!$F72)</f>
        <v/>
      </c>
      <c r="B109" s="191"/>
      <c r="C109" s="191"/>
      <c r="D109" s="139" t="str">
        <f>IF(ISNUMBER(SEARCH("SUBTOTAL",'Data Manipulation'!$D72,1))=TRUE,"",'Data Manipulation'!$D72)</f>
        <v/>
      </c>
      <c r="E109" s="140" t="str">
        <f>'Data Manipulation'!$E72</f>
        <v/>
      </c>
      <c r="F109" s="139"/>
      <c r="G109" s="142"/>
    </row>
    <row r="110" spans="1:7" s="141" customFormat="1" ht="18" customHeight="1" x14ac:dyDescent="0.25">
      <c r="A110" s="191" t="str">
        <f>IF(ISNUMBER(SEARCH("Note",'Data Manipulation'!$F73,1))=TRUE,"",'Data Manipulation'!$F73)</f>
        <v/>
      </c>
      <c r="B110" s="191"/>
      <c r="C110" s="191"/>
      <c r="D110" s="139" t="str">
        <f>IF(ISNUMBER(SEARCH("SUBTOTAL",'Data Manipulation'!$D73,1))=TRUE,"",'Data Manipulation'!$D73)</f>
        <v/>
      </c>
      <c r="E110" s="140" t="str">
        <f>'Data Manipulation'!$E73</f>
        <v/>
      </c>
      <c r="F110" s="139"/>
      <c r="G110" s="142"/>
    </row>
    <row r="111" spans="1:7" s="141" customFormat="1" ht="18" customHeight="1" x14ac:dyDescent="0.25">
      <c r="A111" s="191" t="str">
        <f>IF(ISNUMBER(SEARCH("Note",'Data Manipulation'!$F74,1))=TRUE,"",'Data Manipulation'!$F74)</f>
        <v/>
      </c>
      <c r="B111" s="191"/>
      <c r="C111" s="191"/>
      <c r="D111" s="139" t="str">
        <f>IF(ISNUMBER(SEARCH("SUBTOTAL",'Data Manipulation'!$D74,1))=TRUE,"",'Data Manipulation'!$D74)</f>
        <v/>
      </c>
      <c r="E111" s="140" t="str">
        <f>'Data Manipulation'!$E74</f>
        <v/>
      </c>
      <c r="F111" s="139"/>
      <c r="G111" s="142"/>
    </row>
    <row r="112" spans="1:7" s="141" customFormat="1" ht="18" customHeight="1" x14ac:dyDescent="0.25">
      <c r="A112" s="191" t="str">
        <f>IF(ISNUMBER(SEARCH("Note",'Data Manipulation'!$F75,1))=TRUE,"",'Data Manipulation'!$F75)</f>
        <v/>
      </c>
      <c r="B112" s="191"/>
      <c r="C112" s="191"/>
      <c r="D112" s="139" t="str">
        <f>IF(ISNUMBER(SEARCH("SUBTOTAL",'Data Manipulation'!$D75,1))=TRUE,"",'Data Manipulation'!$D75)</f>
        <v/>
      </c>
      <c r="E112" s="140" t="str">
        <f>'Data Manipulation'!$E75</f>
        <v/>
      </c>
      <c r="F112" s="139"/>
      <c r="G112" s="142"/>
    </row>
    <row r="113" spans="1:7" s="141" customFormat="1" ht="18" customHeight="1" x14ac:dyDescent="0.25">
      <c r="A113" s="191" t="str">
        <f>IF(ISNUMBER(SEARCH("Note",'Data Manipulation'!$F76,1))=TRUE,"",'Data Manipulation'!$F76)</f>
        <v/>
      </c>
      <c r="B113" s="191"/>
      <c r="C113" s="191"/>
      <c r="D113" s="139" t="str">
        <f>IF(ISNUMBER(SEARCH("SUBTOTAL",'Data Manipulation'!$D76,1))=TRUE,"",'Data Manipulation'!$D76)</f>
        <v/>
      </c>
      <c r="E113" s="140" t="str">
        <f>'Data Manipulation'!$E76</f>
        <v/>
      </c>
      <c r="F113" s="139"/>
      <c r="G113" s="142"/>
    </row>
    <row r="114" spans="1:7" s="141" customFormat="1" ht="18" customHeight="1" x14ac:dyDescent="0.25">
      <c r="A114" s="191" t="str">
        <f>IF(ISNUMBER(SEARCH("Note",'Data Manipulation'!$F77,1))=TRUE,"",'Data Manipulation'!$F77)</f>
        <v/>
      </c>
      <c r="B114" s="191"/>
      <c r="C114" s="191"/>
      <c r="D114" s="139" t="str">
        <f>IF(ISNUMBER(SEARCH("SUBTOTAL",'Data Manipulation'!$D77,1))=TRUE,"",'Data Manipulation'!$D77)</f>
        <v/>
      </c>
      <c r="E114" s="140" t="str">
        <f>'Data Manipulation'!$E77</f>
        <v/>
      </c>
      <c r="F114" s="139"/>
      <c r="G114" s="142"/>
    </row>
    <row r="115" spans="1:7" s="141" customFormat="1" ht="18" customHeight="1" x14ac:dyDescent="0.25">
      <c r="A115" s="191" t="str">
        <f>IF(ISNUMBER(SEARCH("Note",'Data Manipulation'!$F78,1))=TRUE,"",'Data Manipulation'!$F78)</f>
        <v/>
      </c>
      <c r="B115" s="191"/>
      <c r="C115" s="191"/>
      <c r="D115" s="139" t="str">
        <f>IF(ISNUMBER(SEARCH("SUBTOTAL",'Data Manipulation'!$D78,1))=TRUE,"",'Data Manipulation'!$D78)</f>
        <v/>
      </c>
      <c r="E115" s="140" t="str">
        <f>'Data Manipulation'!$E78</f>
        <v/>
      </c>
      <c r="F115" s="139"/>
      <c r="G115" s="142"/>
    </row>
    <row r="116" spans="1:7" s="141" customFormat="1" ht="18" customHeight="1" x14ac:dyDescent="0.25">
      <c r="A116" s="191" t="str">
        <f>IF(ISNUMBER(SEARCH("Note",'Data Manipulation'!$F79,1))=TRUE,"",'Data Manipulation'!$F79)</f>
        <v/>
      </c>
      <c r="B116" s="191"/>
      <c r="C116" s="191"/>
      <c r="D116" s="139" t="str">
        <f>IF(ISNUMBER(SEARCH("SUBTOTAL",'Data Manipulation'!$D79,1))=TRUE,"",'Data Manipulation'!$D79)</f>
        <v/>
      </c>
      <c r="E116" s="140" t="str">
        <f>'Data Manipulation'!$E79</f>
        <v/>
      </c>
      <c r="F116" s="139"/>
      <c r="G116" s="142"/>
    </row>
    <row r="117" spans="1:7" s="141" customFormat="1" ht="18" customHeight="1" x14ac:dyDescent="0.25">
      <c r="A117" s="191" t="str">
        <f>IF(ISNUMBER(SEARCH("Note",'Data Manipulation'!$F80,1))=TRUE,"",'Data Manipulation'!$F80)</f>
        <v/>
      </c>
      <c r="B117" s="191"/>
      <c r="C117" s="191"/>
      <c r="D117" s="139" t="str">
        <f>IF(ISNUMBER(SEARCH("SUBTOTAL",'Data Manipulation'!$D80,1))=TRUE,"",'Data Manipulation'!$D80)</f>
        <v/>
      </c>
      <c r="E117" s="140" t="str">
        <f>'Data Manipulation'!$E80</f>
        <v/>
      </c>
      <c r="F117" s="139"/>
      <c r="G117" s="142"/>
    </row>
    <row r="118" spans="1:7" s="141" customFormat="1" ht="18" customHeight="1" x14ac:dyDescent="0.25">
      <c r="A118" s="191" t="str">
        <f>IF(ISNUMBER(SEARCH("Note",'Data Manipulation'!$F81,1))=TRUE,"",'Data Manipulation'!$F81)</f>
        <v/>
      </c>
      <c r="B118" s="191"/>
      <c r="C118" s="191"/>
      <c r="D118" s="139" t="str">
        <f>IF(ISNUMBER(SEARCH("SUBTOTAL",'Data Manipulation'!$D81,1))=TRUE,"",'Data Manipulation'!$D81)</f>
        <v/>
      </c>
      <c r="E118" s="140" t="str">
        <f>'Data Manipulation'!$E81</f>
        <v/>
      </c>
      <c r="F118" s="139"/>
      <c r="G118" s="142"/>
    </row>
    <row r="119" spans="1:7" s="141" customFormat="1" ht="18" customHeight="1" x14ac:dyDescent="0.25">
      <c r="A119" s="191" t="str">
        <f>IF(ISNUMBER(SEARCH("Note",'Data Manipulation'!$F82,1))=TRUE,"",'Data Manipulation'!$F82)</f>
        <v/>
      </c>
      <c r="B119" s="191"/>
      <c r="C119" s="191"/>
      <c r="D119" s="139" t="str">
        <f>IF(ISNUMBER(SEARCH("SUBTOTAL",'Data Manipulation'!$D82,1))=TRUE,"",'Data Manipulation'!$D82)</f>
        <v/>
      </c>
      <c r="E119" s="140" t="str">
        <f>'Data Manipulation'!$E82</f>
        <v/>
      </c>
      <c r="F119" s="139"/>
      <c r="G119" s="142"/>
    </row>
    <row r="120" spans="1:7" s="141" customFormat="1" ht="18" customHeight="1" x14ac:dyDescent="0.25">
      <c r="A120" s="191" t="str">
        <f>IF(ISNUMBER(SEARCH("Note",'Data Manipulation'!$F83,1))=TRUE,"",'Data Manipulation'!$F83)</f>
        <v/>
      </c>
      <c r="B120" s="191"/>
      <c r="C120" s="191"/>
      <c r="D120" s="139" t="str">
        <f>IF(ISNUMBER(SEARCH("SUBTOTAL",'Data Manipulation'!$D83,1))=TRUE,"",'Data Manipulation'!$D83)</f>
        <v/>
      </c>
      <c r="E120" s="140" t="str">
        <f>'Data Manipulation'!$E83</f>
        <v/>
      </c>
      <c r="F120" s="139"/>
      <c r="G120" s="142"/>
    </row>
    <row r="121" spans="1:7" s="141" customFormat="1" ht="18" customHeight="1" x14ac:dyDescent="0.25">
      <c r="A121" s="191" t="str">
        <f>IF(ISNUMBER(SEARCH("Note",'Data Manipulation'!$F84,1))=TRUE,"",'Data Manipulation'!$F84)</f>
        <v/>
      </c>
      <c r="B121" s="191"/>
      <c r="C121" s="191"/>
      <c r="D121" s="139" t="str">
        <f>IF(ISNUMBER(SEARCH("SUBTOTAL",'Data Manipulation'!$D84,1))=TRUE,"",'Data Manipulation'!$D84)</f>
        <v/>
      </c>
      <c r="E121" s="140" t="str">
        <f>'Data Manipulation'!$E84</f>
        <v/>
      </c>
      <c r="F121" s="139"/>
      <c r="G121" s="142"/>
    </row>
    <row r="122" spans="1:7" s="141" customFormat="1" ht="18" customHeight="1" x14ac:dyDescent="0.25">
      <c r="A122" s="191" t="str">
        <f>IF(ISNUMBER(SEARCH("Note",'Data Manipulation'!$F85,1))=TRUE,"",'Data Manipulation'!$F85)</f>
        <v/>
      </c>
      <c r="B122" s="191"/>
      <c r="C122" s="191"/>
      <c r="D122" s="139" t="str">
        <f>IF(ISNUMBER(SEARCH("SUBTOTAL",'Data Manipulation'!$D85,1))=TRUE,"",'Data Manipulation'!$D85)</f>
        <v/>
      </c>
      <c r="E122" s="140" t="str">
        <f>'Data Manipulation'!$E85</f>
        <v/>
      </c>
      <c r="F122" s="139"/>
      <c r="G122" s="142"/>
    </row>
    <row r="123" spans="1:7" s="141" customFormat="1" ht="18" customHeight="1" x14ac:dyDescent="0.25">
      <c r="A123" s="191" t="str">
        <f>IF(ISNUMBER(SEARCH("Note",'Data Manipulation'!$F86,1))=TRUE,"",'Data Manipulation'!$F86)</f>
        <v/>
      </c>
      <c r="B123" s="191"/>
      <c r="C123" s="191"/>
      <c r="D123" s="139" t="str">
        <f>IF(ISNUMBER(SEARCH("SUBTOTAL",'Data Manipulation'!$D86,1))=TRUE,"",'Data Manipulation'!$D86)</f>
        <v/>
      </c>
      <c r="E123" s="140" t="str">
        <f>'Data Manipulation'!$E86</f>
        <v/>
      </c>
      <c r="F123" s="139"/>
      <c r="G123" s="142"/>
    </row>
    <row r="124" spans="1:7" s="141" customFormat="1" ht="18" customHeight="1" x14ac:dyDescent="0.25">
      <c r="A124" s="191" t="str">
        <f>IF(ISNUMBER(SEARCH("Note",'Data Manipulation'!$F87,1))=TRUE,"",'Data Manipulation'!$F87)</f>
        <v/>
      </c>
      <c r="B124" s="191"/>
      <c r="C124" s="191"/>
      <c r="D124" s="139" t="str">
        <f>IF(ISNUMBER(SEARCH("SUBTOTAL",'Data Manipulation'!$D87,1))=TRUE,"",'Data Manipulation'!$D87)</f>
        <v/>
      </c>
      <c r="E124" s="140" t="str">
        <f>'Data Manipulation'!$E87</f>
        <v/>
      </c>
      <c r="F124" s="139"/>
      <c r="G124" s="142"/>
    </row>
    <row r="125" spans="1:7" s="141" customFormat="1" ht="18" customHeight="1" x14ac:dyDescent="0.25">
      <c r="A125" s="191" t="str">
        <f>IF(ISNUMBER(SEARCH("Note",'Data Manipulation'!$F88,1))=TRUE,"",'Data Manipulation'!$F88)</f>
        <v/>
      </c>
      <c r="B125" s="191"/>
      <c r="C125" s="191"/>
      <c r="D125" s="139" t="str">
        <f>IF(ISNUMBER(SEARCH("SUBTOTAL",'Data Manipulation'!$D88,1))=TRUE,"",'Data Manipulation'!$D88)</f>
        <v/>
      </c>
      <c r="E125" s="140" t="str">
        <f>'Data Manipulation'!$E88</f>
        <v/>
      </c>
      <c r="F125" s="139"/>
      <c r="G125" s="142"/>
    </row>
    <row r="126" spans="1:7" s="141" customFormat="1" ht="18" customHeight="1" x14ac:dyDescent="0.25">
      <c r="A126" s="191" t="str">
        <f>IF(ISNUMBER(SEARCH("Note",'Data Manipulation'!$F89,1))=TRUE,"",'Data Manipulation'!$F89)</f>
        <v/>
      </c>
      <c r="B126" s="191"/>
      <c r="C126" s="191"/>
      <c r="D126" s="139" t="str">
        <f>IF(ISNUMBER(SEARCH("SUBTOTAL",'Data Manipulation'!$D89,1))=TRUE,"",'Data Manipulation'!$D89)</f>
        <v/>
      </c>
      <c r="E126" s="140" t="str">
        <f>'Data Manipulation'!$E89</f>
        <v/>
      </c>
      <c r="F126" s="139"/>
      <c r="G126" s="142"/>
    </row>
    <row r="127" spans="1:7" s="141" customFormat="1" ht="18" customHeight="1" x14ac:dyDescent="0.25">
      <c r="A127" s="191" t="str">
        <f>IF(ISNUMBER(SEARCH("Note",'Data Manipulation'!$F90,1))=TRUE,"",'Data Manipulation'!$F90)</f>
        <v/>
      </c>
      <c r="B127" s="191"/>
      <c r="C127" s="191"/>
      <c r="D127" s="139" t="str">
        <f>IF(ISNUMBER(SEARCH("SUBTOTAL",'Data Manipulation'!$D90,1))=TRUE,"",'Data Manipulation'!$D90)</f>
        <v/>
      </c>
      <c r="E127" s="140" t="str">
        <f>'Data Manipulation'!$E90</f>
        <v/>
      </c>
      <c r="F127" s="139"/>
      <c r="G127" s="142"/>
    </row>
    <row r="128" spans="1:7" s="141" customFormat="1" ht="18" customHeight="1" x14ac:dyDescent="0.25">
      <c r="A128" s="191" t="str">
        <f>IF(ISNUMBER(SEARCH("Note",'Data Manipulation'!$F91,1))=TRUE,"",'Data Manipulation'!$F91)</f>
        <v/>
      </c>
      <c r="B128" s="191"/>
      <c r="C128" s="191"/>
      <c r="D128" s="139" t="str">
        <f>IF(ISNUMBER(SEARCH("SUBTOTAL",'Data Manipulation'!$D91,1))=TRUE,"",'Data Manipulation'!$D91)</f>
        <v/>
      </c>
      <c r="E128" s="140" t="str">
        <f>'Data Manipulation'!$E91</f>
        <v/>
      </c>
      <c r="F128" s="139"/>
      <c r="G128" s="142"/>
    </row>
    <row r="129" spans="1:10" s="141" customFormat="1" ht="18" customHeight="1" x14ac:dyDescent="0.25">
      <c r="A129" s="191" t="str">
        <f>IF(ISNUMBER(SEARCH("Note",'Data Manipulation'!$F92,1))=TRUE,"",'Data Manipulation'!$F92)</f>
        <v/>
      </c>
      <c r="B129" s="191"/>
      <c r="C129" s="191"/>
      <c r="D129" s="139" t="str">
        <f>IF(ISNUMBER(SEARCH("SUBTOTAL",'Data Manipulation'!$D92,1))=TRUE,"",'Data Manipulation'!$D92)</f>
        <v/>
      </c>
      <c r="E129" s="140" t="str">
        <f>'Data Manipulation'!$E92</f>
        <v/>
      </c>
      <c r="F129" s="139"/>
      <c r="G129" s="142"/>
    </row>
    <row r="130" spans="1:10" s="141" customFormat="1" ht="18" customHeight="1" x14ac:dyDescent="0.25">
      <c r="A130" s="191" t="str">
        <f>IF(ISNUMBER(SEARCH("Note",'Data Manipulation'!$F93,1))=TRUE,"",'Data Manipulation'!$F93)</f>
        <v/>
      </c>
      <c r="B130" s="191"/>
      <c r="C130" s="191"/>
      <c r="D130" s="139" t="str">
        <f>IF(ISNUMBER(SEARCH("SUBTOTAL",'Data Manipulation'!$D93,1))=TRUE,"",'Data Manipulation'!$D93)</f>
        <v/>
      </c>
      <c r="E130" s="140" t="str">
        <f>'Data Manipulation'!$E93</f>
        <v/>
      </c>
      <c r="F130" s="139"/>
      <c r="G130" s="142"/>
    </row>
    <row r="131" spans="1:10" s="141" customFormat="1" ht="18" customHeight="1" x14ac:dyDescent="0.25">
      <c r="A131" s="191" t="str">
        <f>IF(ISNUMBER(SEARCH("Note",'Data Manipulation'!$F94,1))=TRUE,"",'Data Manipulation'!$F94)</f>
        <v/>
      </c>
      <c r="B131" s="191"/>
      <c r="C131" s="191"/>
      <c r="D131" s="139" t="str">
        <f>IF(ISNUMBER(SEARCH("SUBTOTAL",'Data Manipulation'!$D94,1))=TRUE,"",'Data Manipulation'!$D94)</f>
        <v/>
      </c>
      <c r="E131" s="140" t="str">
        <f>'Data Manipulation'!$E94</f>
        <v/>
      </c>
      <c r="F131" s="139"/>
      <c r="G131" s="142"/>
    </row>
    <row r="132" spans="1:10" s="141" customFormat="1" ht="18" customHeight="1" x14ac:dyDescent="0.25">
      <c r="A132" s="191" t="str">
        <f>IF(ISNUMBER(SEARCH("Note",'Data Manipulation'!$F95,1))=TRUE,"",'Data Manipulation'!$F95)</f>
        <v/>
      </c>
      <c r="B132" s="191"/>
      <c r="C132" s="191"/>
      <c r="D132" s="139" t="str">
        <f>IF(ISNUMBER(SEARCH("SUBTOTAL",'Data Manipulation'!$D95,1))=TRUE,"",'Data Manipulation'!$D95)</f>
        <v/>
      </c>
      <c r="E132" s="140" t="str">
        <f>'Data Manipulation'!$E95</f>
        <v/>
      </c>
      <c r="F132" s="139"/>
      <c r="G132" s="142"/>
    </row>
    <row r="133" spans="1:10" s="141" customFormat="1" ht="18" customHeight="1" x14ac:dyDescent="0.25">
      <c r="A133" s="191" t="str">
        <f>IF(ISNUMBER(SEARCH("Note",'Data Manipulation'!$F96,1))=TRUE,"",'Data Manipulation'!$F96)</f>
        <v/>
      </c>
      <c r="B133" s="191"/>
      <c r="C133" s="191"/>
      <c r="D133" s="139" t="str">
        <f>IF(ISNUMBER(SEARCH("SUBTOTAL",'Data Manipulation'!$D96,1))=TRUE,"",'Data Manipulation'!$D96)</f>
        <v/>
      </c>
      <c r="E133" s="140" t="str">
        <f>'Data Manipulation'!$E96</f>
        <v/>
      </c>
      <c r="F133" s="139"/>
      <c r="G133" s="142"/>
    </row>
    <row r="134" spans="1:10" s="141" customFormat="1" ht="18" customHeight="1" x14ac:dyDescent="0.25">
      <c r="A134" s="191" t="str">
        <f>IF(ISNUMBER(SEARCH("Note",'Data Manipulation'!$F97,1))=TRUE,"",'Data Manipulation'!$F97)</f>
        <v/>
      </c>
      <c r="B134" s="191"/>
      <c r="C134" s="191"/>
      <c r="D134" s="139" t="str">
        <f>IF(ISNUMBER(SEARCH("SUBTOTAL",'Data Manipulation'!$D97,1))=TRUE,"",'Data Manipulation'!$D97)</f>
        <v/>
      </c>
      <c r="E134" s="140" t="str">
        <f>'Data Manipulation'!$E97</f>
        <v/>
      </c>
      <c r="F134" s="139"/>
      <c r="G134" s="142"/>
    </row>
    <row r="135" spans="1:10" s="141" customFormat="1" ht="18" customHeight="1" x14ac:dyDescent="0.25">
      <c r="A135" s="191" t="str">
        <f>IF(ISNUMBER(SEARCH("Note",'Data Manipulation'!$F98,1))=TRUE,"",'Data Manipulation'!$F98)</f>
        <v/>
      </c>
      <c r="B135" s="191"/>
      <c r="C135" s="191"/>
      <c r="D135" s="139" t="str">
        <f>IF(ISNUMBER(SEARCH("SUBTOTAL",'Data Manipulation'!$D98,1))=TRUE,"",'Data Manipulation'!$D98)</f>
        <v/>
      </c>
      <c r="E135" s="140" t="str">
        <f>'Data Manipulation'!$E98</f>
        <v/>
      </c>
      <c r="F135" s="139"/>
      <c r="G135" s="142"/>
    </row>
    <row r="136" spans="1:10" s="141" customFormat="1" ht="18" customHeight="1" x14ac:dyDescent="0.25">
      <c r="A136" s="191" t="str">
        <f>IF(ISNUMBER(SEARCH("Note",'Data Manipulation'!$F99,1))=TRUE,"",'Data Manipulation'!$F99)</f>
        <v/>
      </c>
      <c r="B136" s="191"/>
      <c r="C136" s="191"/>
      <c r="D136" s="139" t="str">
        <f>IF(ISNUMBER(SEARCH("SUBTOTAL",'Data Manipulation'!$D99,1))=TRUE,"",'Data Manipulation'!$D99)</f>
        <v/>
      </c>
      <c r="E136" s="140" t="str">
        <f>'Data Manipulation'!$E99</f>
        <v/>
      </c>
      <c r="F136" s="139"/>
      <c r="G136" s="142"/>
    </row>
    <row r="137" spans="1:10" s="141" customFormat="1" ht="18" customHeight="1" x14ac:dyDescent="0.25">
      <c r="A137" s="191" t="str">
        <f>IF(ISNUMBER(SEARCH("Note",'Data Manipulation'!$F100,1))=TRUE,"",'Data Manipulation'!$F100)</f>
        <v/>
      </c>
      <c r="B137" s="191"/>
      <c r="C137" s="191"/>
      <c r="D137" s="139" t="str">
        <f>IF(ISNUMBER(SEARCH("SUBTOTAL",'Data Manipulation'!$D100,1))=TRUE,"",'Data Manipulation'!$D100)</f>
        <v/>
      </c>
      <c r="E137" s="140" t="str">
        <f>'Data Manipulation'!$E100</f>
        <v/>
      </c>
      <c r="F137" s="139"/>
      <c r="G137" s="142"/>
    </row>
    <row r="138" spans="1:10" s="141" customFormat="1" ht="18" customHeight="1" x14ac:dyDescent="0.25">
      <c r="A138" s="191" t="str">
        <f>IF(ISNUMBER(SEARCH("Note",'Data Manipulation'!$F101,1))=TRUE,"",'Data Manipulation'!$F101)</f>
        <v/>
      </c>
      <c r="B138" s="191"/>
      <c r="C138" s="191"/>
      <c r="D138" s="139" t="str">
        <f>IF(ISNUMBER(SEARCH("SUBTOTAL",'Data Manipulation'!$D101,1))=TRUE,"",'Data Manipulation'!$D101)</f>
        <v/>
      </c>
      <c r="E138" s="140" t="str">
        <f>'Data Manipulation'!$E101</f>
        <v/>
      </c>
      <c r="F138" s="139"/>
      <c r="G138" s="142"/>
    </row>
    <row r="139" spans="1:10" s="141" customFormat="1" ht="18" customHeight="1" x14ac:dyDescent="0.25">
      <c r="A139" s="191" t="str">
        <f>IF(ISNUMBER(SEARCH("Note",'Data Manipulation'!$F102,1))=TRUE,"",'Data Manipulation'!$F102)</f>
        <v/>
      </c>
      <c r="B139" s="191"/>
      <c r="C139" s="191"/>
      <c r="D139" s="139" t="str">
        <f>IF(ISNUMBER(SEARCH("SUBTOTAL",'Data Manipulation'!$D102,1))=TRUE,"",'Data Manipulation'!$D102)</f>
        <v/>
      </c>
      <c r="E139" s="140" t="str">
        <f>'Data Manipulation'!$E102</f>
        <v/>
      </c>
      <c r="F139" s="139"/>
      <c r="G139" s="142"/>
    </row>
    <row r="140" spans="1:10" s="141" customFormat="1" ht="18" customHeight="1" x14ac:dyDescent="0.25">
      <c r="A140" s="191" t="str">
        <f>IF(ISNUMBER(SEARCH("Note",'Data Manipulation'!$F103,1))=TRUE,"",'Data Manipulation'!$F103)</f>
        <v/>
      </c>
      <c r="B140" s="191"/>
      <c r="C140" s="191"/>
      <c r="D140" s="139" t="str">
        <f>IF(ISNUMBER(SEARCH("SUBTOTAL",'Data Manipulation'!$D103,1))=TRUE,"",'Data Manipulation'!$D103)</f>
        <v/>
      </c>
      <c r="E140" s="140" t="str">
        <f>'Data Manipulation'!$E103</f>
        <v/>
      </c>
      <c r="F140" s="139"/>
      <c r="G140" s="142"/>
    </row>
    <row r="141" spans="1:10" s="141" customFormat="1" ht="18" customHeight="1" x14ac:dyDescent="0.25">
      <c r="A141" s="191" t="str">
        <f>IF(ISNUMBER(SEARCH("Note",'Data Manipulation'!$F104,1))=TRUE,"",'Data Manipulation'!$F104)</f>
        <v/>
      </c>
      <c r="B141" s="191"/>
      <c r="C141" s="191"/>
      <c r="D141" s="139" t="str">
        <f>IF(ISNUMBER(SEARCH("SUBTOTAL",'Data Manipulation'!$D104,1))=TRUE,"",'Data Manipulation'!$D104)</f>
        <v/>
      </c>
      <c r="E141" s="140" t="str">
        <f>'Data Manipulation'!$E104</f>
        <v/>
      </c>
      <c r="F141" s="139"/>
      <c r="G141" s="142"/>
    </row>
    <row r="142" spans="1:10" s="141" customFormat="1" ht="18" customHeight="1" x14ac:dyDescent="0.25">
      <c r="A142" s="191" t="str">
        <f>IF(ISNUMBER(SEARCH("Note",'Data Manipulation'!$F105,1))=TRUE,"",'Data Manipulation'!$F105)</f>
        <v/>
      </c>
      <c r="B142" s="191"/>
      <c r="C142" s="191"/>
      <c r="D142" s="139" t="str">
        <f>IF(ISNUMBER(SEARCH("SUBTOTAL",'Data Manipulation'!$D105,1))=TRUE,"",'Data Manipulation'!$D105)</f>
        <v/>
      </c>
      <c r="E142" s="140" t="str">
        <f>'Data Manipulation'!$E105</f>
        <v/>
      </c>
      <c r="F142" s="139"/>
      <c r="G142" s="142"/>
    </row>
    <row r="143" spans="1:10" s="141" customFormat="1" ht="18" customHeight="1" x14ac:dyDescent="0.25">
      <c r="A143" s="201"/>
      <c r="B143" s="201"/>
      <c r="C143" s="201"/>
      <c r="D143" s="139"/>
      <c r="E143" s="140"/>
      <c r="F143" s="139" t="str">
        <f>IF(ISNUMBER(SEARCH("Note",'Data Manipulation'!$F106,1))=TRUE,"",'Data Manipulation'!$F106)</f>
        <v/>
      </c>
      <c r="G143" s="139" t="str">
        <f>IF(ISNUMBER(SEARCH("SUBTOTAL",'Data Manipulation'!$D106,1))=TRUE,"",'Data Manipulation'!$D106)</f>
        <v/>
      </c>
      <c r="H143" s="139" t="str">
        <f>'Data Manipulation'!$E106</f>
        <v/>
      </c>
      <c r="I143" s="139"/>
      <c r="J143" s="142"/>
    </row>
    <row r="144" spans="1:10" s="141" customFormat="1" ht="18" customHeight="1" x14ac:dyDescent="0.25">
      <c r="A144" s="201"/>
      <c r="B144" s="201"/>
      <c r="C144" s="201"/>
      <c r="D144" s="139"/>
      <c r="E144" s="140"/>
      <c r="F144" s="139" t="str">
        <f>IF(ISNUMBER(SEARCH("Note",'Data Manipulation'!$F107,1))=TRUE,"",'Data Manipulation'!$F107)</f>
        <v/>
      </c>
      <c r="G144" s="139" t="str">
        <f>IF(ISNUMBER(SEARCH("SUBTOTAL",'Data Manipulation'!$D107,1))=TRUE,"",'Data Manipulation'!$D107)</f>
        <v/>
      </c>
      <c r="H144" s="139" t="str">
        <f>'Data Manipulation'!$E107</f>
        <v/>
      </c>
      <c r="I144" s="139"/>
      <c r="J144" s="142"/>
    </row>
    <row r="145" spans="1:10" s="141" customFormat="1" ht="18" customHeight="1" x14ac:dyDescent="0.25">
      <c r="A145" s="201"/>
      <c r="B145" s="201"/>
      <c r="C145" s="201"/>
      <c r="D145" s="139"/>
      <c r="E145" s="140"/>
      <c r="F145" s="139" t="str">
        <f>IF(ISNUMBER(SEARCH("Note",'Data Manipulation'!$F108,1))=TRUE,"",'Data Manipulation'!$F108)</f>
        <v/>
      </c>
      <c r="G145" s="139" t="str">
        <f>IF(ISNUMBER(SEARCH("SUBTOTAL",'Data Manipulation'!$D108,1))=TRUE,"",'Data Manipulation'!$D108)</f>
        <v/>
      </c>
      <c r="H145" s="139" t="str">
        <f>'Data Manipulation'!$E108</f>
        <v/>
      </c>
      <c r="I145" s="139"/>
      <c r="J145" s="142"/>
    </row>
    <row r="146" spans="1:10" s="141" customFormat="1" ht="18" customHeight="1" x14ac:dyDescent="0.25">
      <c r="A146" s="201"/>
      <c r="B146" s="201"/>
      <c r="C146" s="201"/>
      <c r="D146" s="139"/>
      <c r="E146" s="140"/>
      <c r="F146" s="139" t="str">
        <f>IF(ISNUMBER(SEARCH("Note",'Data Manipulation'!$F109,1))=TRUE,"",'Data Manipulation'!$F109)</f>
        <v/>
      </c>
      <c r="G146" s="139" t="str">
        <f>IF(ISNUMBER(SEARCH("SUBTOTAL",'Data Manipulation'!$D109,1))=TRUE,"",'Data Manipulation'!$D109)</f>
        <v/>
      </c>
      <c r="H146" s="139" t="str">
        <f>'Data Manipulation'!$E109</f>
        <v/>
      </c>
      <c r="I146" s="139"/>
      <c r="J146" s="142"/>
    </row>
    <row r="147" spans="1:10" s="141" customFormat="1" ht="18" customHeight="1" x14ac:dyDescent="0.25">
      <c r="A147" s="201"/>
      <c r="B147" s="201"/>
      <c r="C147" s="201"/>
      <c r="D147" s="139"/>
      <c r="E147" s="140"/>
      <c r="F147" s="139" t="str">
        <f>IF(ISNUMBER(SEARCH("Note",'Data Manipulation'!$F110,1))=TRUE,"",'Data Manipulation'!$F110)</f>
        <v/>
      </c>
      <c r="G147" s="139" t="str">
        <f>IF(ISNUMBER(SEARCH("SUBTOTAL",'Data Manipulation'!$D110,1))=TRUE,"",'Data Manipulation'!$D110)</f>
        <v/>
      </c>
      <c r="H147" s="139" t="str">
        <f>'Data Manipulation'!$E110</f>
        <v/>
      </c>
      <c r="I147" s="139"/>
      <c r="J147" s="142"/>
    </row>
    <row r="148" spans="1:10" s="141" customFormat="1" ht="18" customHeight="1" x14ac:dyDescent="0.25">
      <c r="A148" s="201"/>
      <c r="B148" s="201"/>
      <c r="C148" s="201"/>
      <c r="D148" s="139"/>
      <c r="E148" s="140"/>
      <c r="F148" s="139" t="str">
        <f>IF(ISNUMBER(SEARCH("Note",'Data Manipulation'!$F111,1))=TRUE,"",'Data Manipulation'!$F111)</f>
        <v/>
      </c>
      <c r="G148" s="139" t="str">
        <f>IF(ISNUMBER(SEARCH("SUBTOTAL",'Data Manipulation'!$D111,1))=TRUE,"",'Data Manipulation'!$D111)</f>
        <v/>
      </c>
      <c r="H148" s="139" t="str">
        <f>'Data Manipulation'!$E111</f>
        <v/>
      </c>
      <c r="I148" s="139"/>
      <c r="J148" s="142"/>
    </row>
    <row r="149" spans="1:10" s="141" customFormat="1" ht="18" customHeight="1" x14ac:dyDescent="0.25">
      <c r="A149" s="201"/>
      <c r="B149" s="201"/>
      <c r="C149" s="201"/>
      <c r="D149" s="139"/>
      <c r="E149" s="140"/>
      <c r="F149" s="139" t="str">
        <f>IF(ISNUMBER(SEARCH("Note",'Data Manipulation'!$F112,1))=TRUE,"",'Data Manipulation'!$F112)</f>
        <v/>
      </c>
      <c r="G149" s="139" t="str">
        <f>IF(ISNUMBER(SEARCH("SUBTOTAL",'Data Manipulation'!$D112,1))=TRUE,"",'Data Manipulation'!$D112)</f>
        <v/>
      </c>
      <c r="H149" s="139" t="str">
        <f>'Data Manipulation'!$E112</f>
        <v/>
      </c>
      <c r="I149" s="139"/>
      <c r="J149" s="142"/>
    </row>
    <row r="150" spans="1:10" s="141" customFormat="1" ht="18" customHeight="1" x14ac:dyDescent="0.25">
      <c r="A150" s="201"/>
      <c r="B150" s="201"/>
      <c r="C150" s="201"/>
      <c r="D150" s="139"/>
      <c r="E150" s="140"/>
      <c r="F150" s="139" t="str">
        <f>IF(ISNUMBER(SEARCH("Note",'Data Manipulation'!$F113,1))=TRUE,"",'Data Manipulation'!$F113)</f>
        <v/>
      </c>
      <c r="G150" s="139" t="str">
        <f>IF(ISNUMBER(SEARCH("SUBTOTAL",'Data Manipulation'!$D113,1))=TRUE,"",'Data Manipulation'!$D113)</f>
        <v/>
      </c>
      <c r="H150" s="139" t="str">
        <f>'Data Manipulation'!$E113</f>
        <v/>
      </c>
      <c r="I150" s="139"/>
      <c r="J150" s="142"/>
    </row>
    <row r="151" spans="1:10" s="141" customFormat="1" ht="18" customHeight="1" x14ac:dyDescent="0.25">
      <c r="A151" s="201"/>
      <c r="B151" s="201"/>
      <c r="C151" s="201"/>
      <c r="D151" s="139"/>
      <c r="E151" s="140"/>
      <c r="F151" s="139" t="str">
        <f>IF(ISNUMBER(SEARCH("Note",'Data Manipulation'!$F114,1))=TRUE,"",'Data Manipulation'!$F114)</f>
        <v/>
      </c>
      <c r="G151" s="139" t="str">
        <f>IF(ISNUMBER(SEARCH("SUBTOTAL",'Data Manipulation'!$D114,1))=TRUE,"",'Data Manipulation'!$D114)</f>
        <v/>
      </c>
      <c r="H151" s="139" t="str">
        <f>'Data Manipulation'!$E114</f>
        <v/>
      </c>
      <c r="I151" s="139"/>
      <c r="J151" s="142"/>
    </row>
    <row r="152" spans="1:10" s="141" customFormat="1" ht="18" customHeight="1" x14ac:dyDescent="0.25">
      <c r="A152" s="201"/>
      <c r="B152" s="201"/>
      <c r="C152" s="201"/>
      <c r="D152" s="139"/>
      <c r="E152" s="140"/>
      <c r="F152" s="139" t="str">
        <f>IF(ISNUMBER(SEARCH("Note",'Data Manipulation'!$F115,1))=TRUE,"",'Data Manipulation'!$F115)</f>
        <v/>
      </c>
      <c r="G152" s="139" t="str">
        <f>IF(ISNUMBER(SEARCH("SUBTOTAL",'Data Manipulation'!$D115,1))=TRUE,"",'Data Manipulation'!$D115)</f>
        <v/>
      </c>
      <c r="H152" s="139" t="str">
        <f>'Data Manipulation'!$E115</f>
        <v/>
      </c>
      <c r="I152" s="139"/>
      <c r="J152" s="142"/>
    </row>
    <row r="153" spans="1:10" s="141" customFormat="1" ht="18" customHeight="1" x14ac:dyDescent="0.25">
      <c r="A153" s="201"/>
      <c r="B153" s="201"/>
      <c r="C153" s="201"/>
      <c r="D153" s="139"/>
      <c r="E153" s="140"/>
      <c r="F153" s="139" t="str">
        <f>IF(ISNUMBER(SEARCH("Note",'Data Manipulation'!$F116,1))=TRUE,"",'Data Manipulation'!$F116)</f>
        <v/>
      </c>
      <c r="G153" s="139" t="str">
        <f>IF(ISNUMBER(SEARCH("SUBTOTAL",'Data Manipulation'!$D116,1))=TRUE,"",'Data Manipulation'!$D116)</f>
        <v/>
      </c>
      <c r="H153" s="139" t="str">
        <f>'Data Manipulation'!$E116</f>
        <v/>
      </c>
      <c r="I153" s="139"/>
      <c r="J153" s="142"/>
    </row>
    <row r="154" spans="1:10" s="141" customFormat="1" ht="18" customHeight="1" x14ac:dyDescent="0.25">
      <c r="A154" s="201"/>
      <c r="B154" s="201"/>
      <c r="C154" s="201"/>
      <c r="D154" s="139"/>
      <c r="E154" s="140"/>
      <c r="F154" s="139" t="str">
        <f>IF(ISNUMBER(SEARCH("Note",'Data Manipulation'!$F117,1))=TRUE,"",'Data Manipulation'!$F117)</f>
        <v/>
      </c>
      <c r="G154" s="139" t="str">
        <f>IF(ISNUMBER(SEARCH("SUBTOTAL",'Data Manipulation'!$D117,1))=TRUE,"",'Data Manipulation'!$D117)</f>
        <v/>
      </c>
      <c r="H154" s="139" t="str">
        <f>'Data Manipulation'!$E117</f>
        <v/>
      </c>
      <c r="I154" s="139"/>
      <c r="J154" s="142"/>
    </row>
    <row r="155" spans="1:10" s="141" customFormat="1" ht="18" customHeight="1" x14ac:dyDescent="0.25">
      <c r="A155" s="201"/>
      <c r="B155" s="201"/>
      <c r="C155" s="201"/>
      <c r="D155" s="139"/>
      <c r="E155" s="140"/>
      <c r="F155" s="139" t="str">
        <f>IF(ISNUMBER(SEARCH("Note",'Data Manipulation'!$F118,1))=TRUE,"",'Data Manipulation'!$F118)</f>
        <v/>
      </c>
      <c r="G155" s="139" t="str">
        <f>IF(ISNUMBER(SEARCH("SUBTOTAL",'Data Manipulation'!$D118,1))=TRUE,"",'Data Manipulation'!$D118)</f>
        <v/>
      </c>
      <c r="H155" s="139" t="str">
        <f>'Data Manipulation'!$E118</f>
        <v/>
      </c>
      <c r="I155" s="139"/>
      <c r="J155" s="142"/>
    </row>
    <row r="156" spans="1:10" s="141" customFormat="1" ht="18" customHeight="1" x14ac:dyDescent="0.25">
      <c r="A156" s="201"/>
      <c r="B156" s="201"/>
      <c r="C156" s="201"/>
      <c r="D156" s="139"/>
      <c r="E156" s="140"/>
      <c r="F156" s="139" t="str">
        <f>IF(ISNUMBER(SEARCH("Note",'Data Manipulation'!$F119,1))=TRUE,"",'Data Manipulation'!$F119)</f>
        <v/>
      </c>
      <c r="G156" s="139" t="str">
        <f>IF(ISNUMBER(SEARCH("SUBTOTAL",'Data Manipulation'!$D119,1))=TRUE,"",'Data Manipulation'!$D119)</f>
        <v/>
      </c>
      <c r="H156" s="139" t="str">
        <f>'Data Manipulation'!$E119</f>
        <v/>
      </c>
      <c r="I156" s="139"/>
      <c r="J156" s="142"/>
    </row>
    <row r="157" spans="1:10" s="141" customFormat="1" ht="18" customHeight="1" x14ac:dyDescent="0.25">
      <c r="A157" s="201"/>
      <c r="B157" s="201"/>
      <c r="C157" s="201"/>
      <c r="D157" s="139"/>
      <c r="E157" s="140"/>
      <c r="F157" s="139" t="str">
        <f>IF(ISNUMBER(SEARCH("Note",'Data Manipulation'!$F120,1))=TRUE,"",'Data Manipulation'!$F120)</f>
        <v/>
      </c>
      <c r="G157" s="139" t="str">
        <f>IF(ISNUMBER(SEARCH("SUBTOTAL",'Data Manipulation'!$D120,1))=TRUE,"",'Data Manipulation'!$D120)</f>
        <v/>
      </c>
      <c r="H157" s="139" t="str">
        <f>'Data Manipulation'!$E120</f>
        <v/>
      </c>
      <c r="I157" s="139"/>
      <c r="J157" s="142"/>
    </row>
    <row r="158" spans="1:10" s="141" customFormat="1" ht="18" customHeight="1" x14ac:dyDescent="0.25">
      <c r="A158" s="201"/>
      <c r="B158" s="201"/>
      <c r="C158" s="201"/>
      <c r="D158" s="139"/>
      <c r="E158" s="140"/>
      <c r="F158" s="139" t="str">
        <f>IF(ISNUMBER(SEARCH("Note",'Data Manipulation'!$F121,1))=TRUE,"",'Data Manipulation'!$F121)</f>
        <v/>
      </c>
      <c r="G158" s="139" t="str">
        <f>IF(ISNUMBER(SEARCH("SUBTOTAL",'Data Manipulation'!$D121,1))=TRUE,"",'Data Manipulation'!$D121)</f>
        <v/>
      </c>
      <c r="H158" s="139" t="str">
        <f>'Data Manipulation'!$E121</f>
        <v/>
      </c>
      <c r="I158" s="139"/>
      <c r="J158" s="142"/>
    </row>
    <row r="159" spans="1:10" s="141" customFormat="1" ht="18" customHeight="1" x14ac:dyDescent="0.25">
      <c r="A159" s="201"/>
      <c r="B159" s="201"/>
      <c r="C159" s="201"/>
      <c r="D159" s="139"/>
      <c r="E159" s="140"/>
      <c r="F159" s="139" t="str">
        <f>IF(ISNUMBER(SEARCH("Note",'Data Manipulation'!$F122,1))=TRUE,"",'Data Manipulation'!$F122)</f>
        <v/>
      </c>
      <c r="G159" s="139" t="str">
        <f>IF(ISNUMBER(SEARCH("SUBTOTAL",'Data Manipulation'!$D122,1))=TRUE,"",'Data Manipulation'!$D122)</f>
        <v/>
      </c>
      <c r="H159" s="139" t="str">
        <f>'Data Manipulation'!$E122</f>
        <v/>
      </c>
      <c r="I159" s="139"/>
      <c r="J159" s="142"/>
    </row>
    <row r="160" spans="1:10" s="141" customFormat="1" ht="18" customHeight="1" x14ac:dyDescent="0.25">
      <c r="A160" s="201"/>
      <c r="B160" s="201"/>
      <c r="C160" s="201"/>
      <c r="D160" s="139"/>
      <c r="E160" s="140"/>
      <c r="F160" s="139" t="str">
        <f>IF(ISNUMBER(SEARCH("Note",'Data Manipulation'!$F123,1))=TRUE,"",'Data Manipulation'!$F123)</f>
        <v/>
      </c>
      <c r="G160" s="139" t="str">
        <f>IF(ISNUMBER(SEARCH("SUBTOTAL",'Data Manipulation'!$D123,1))=TRUE,"",'Data Manipulation'!$D123)</f>
        <v/>
      </c>
      <c r="H160" s="139" t="str">
        <f>'Data Manipulation'!$E123</f>
        <v/>
      </c>
      <c r="I160" s="139"/>
      <c r="J160" s="142"/>
    </row>
    <row r="161" spans="1:10" s="141" customFormat="1" ht="18" customHeight="1" x14ac:dyDescent="0.25">
      <c r="A161" s="201"/>
      <c r="B161" s="201"/>
      <c r="C161" s="201"/>
      <c r="D161" s="139"/>
      <c r="E161" s="140"/>
      <c r="F161" s="139" t="str">
        <f>IF(ISNUMBER(SEARCH("Note",'Data Manipulation'!$F124,1))=TRUE,"",'Data Manipulation'!$F124)</f>
        <v/>
      </c>
      <c r="G161" s="139" t="str">
        <f>IF(ISNUMBER(SEARCH("SUBTOTAL",'Data Manipulation'!$D124,1))=TRUE,"",'Data Manipulation'!$D124)</f>
        <v/>
      </c>
      <c r="H161" s="139" t="str">
        <f>'Data Manipulation'!$E124</f>
        <v/>
      </c>
      <c r="I161" s="139"/>
      <c r="J161" s="142"/>
    </row>
    <row r="162" spans="1:10" s="141" customFormat="1" ht="18" customHeight="1" x14ac:dyDescent="0.25">
      <c r="A162" s="201"/>
      <c r="B162" s="201"/>
      <c r="C162" s="201"/>
      <c r="D162" s="139"/>
      <c r="E162" s="140"/>
      <c r="F162" s="139" t="str">
        <f>IF(ISNUMBER(SEARCH("Note",'Data Manipulation'!$F125,1))=TRUE,"",'Data Manipulation'!$F125)</f>
        <v/>
      </c>
      <c r="G162" s="139" t="str">
        <f>IF(ISNUMBER(SEARCH("SUBTOTAL",'Data Manipulation'!$D125,1))=TRUE,"",'Data Manipulation'!$D125)</f>
        <v/>
      </c>
      <c r="H162" s="139" t="str">
        <f>'Data Manipulation'!$E125</f>
        <v/>
      </c>
      <c r="I162" s="139"/>
      <c r="J162" s="142"/>
    </row>
    <row r="163" spans="1:10" s="141" customFormat="1" ht="18" customHeight="1" x14ac:dyDescent="0.25">
      <c r="A163" s="201"/>
      <c r="B163" s="201"/>
      <c r="C163" s="201"/>
      <c r="D163" s="139"/>
      <c r="E163" s="140"/>
      <c r="F163" s="139" t="str">
        <f>IF(ISNUMBER(SEARCH("Note",'Data Manipulation'!$F126,1))=TRUE,"",'Data Manipulation'!$F126)</f>
        <v/>
      </c>
      <c r="G163" s="139" t="str">
        <f>IF(ISNUMBER(SEARCH("SUBTOTAL",'Data Manipulation'!$D126,1))=TRUE,"",'Data Manipulation'!$D126)</f>
        <v/>
      </c>
      <c r="H163" s="139" t="str">
        <f>'Data Manipulation'!$E126</f>
        <v/>
      </c>
      <c r="I163" s="139"/>
      <c r="J163" s="142"/>
    </row>
    <row r="164" spans="1:10" s="141" customFormat="1" ht="18" customHeight="1" x14ac:dyDescent="0.25">
      <c r="A164" s="201"/>
      <c r="B164" s="201"/>
      <c r="C164" s="201"/>
      <c r="D164" s="139"/>
      <c r="E164" s="140"/>
      <c r="F164" s="139" t="str">
        <f>IF(ISNUMBER(SEARCH("Note",'Data Manipulation'!$F127,1))=TRUE,"",'Data Manipulation'!$F127)</f>
        <v/>
      </c>
      <c r="G164" s="139" t="str">
        <f>IF(ISNUMBER(SEARCH("SUBTOTAL",'Data Manipulation'!$D127,1))=TRUE,"",'Data Manipulation'!$D127)</f>
        <v/>
      </c>
      <c r="H164" s="139" t="str">
        <f>'Data Manipulation'!$E127</f>
        <v/>
      </c>
      <c r="I164" s="139"/>
      <c r="J164" s="142"/>
    </row>
    <row r="165" spans="1:10" s="141" customFormat="1" ht="18" customHeight="1" x14ac:dyDescent="0.25">
      <c r="A165" s="201"/>
      <c r="B165" s="201"/>
      <c r="C165" s="201"/>
      <c r="D165" s="139"/>
      <c r="E165" s="140"/>
      <c r="F165" s="139" t="str">
        <f>IF(ISNUMBER(SEARCH("Note",'Data Manipulation'!$F128,1))=TRUE,"",'Data Manipulation'!$F128)</f>
        <v/>
      </c>
      <c r="G165" s="139" t="str">
        <f>IF(ISNUMBER(SEARCH("SUBTOTAL",'Data Manipulation'!$D128,1))=TRUE,"",'Data Manipulation'!$D128)</f>
        <v/>
      </c>
      <c r="H165" s="139" t="str">
        <f>'Data Manipulation'!$E128</f>
        <v/>
      </c>
      <c r="I165" s="139"/>
      <c r="J165" s="142"/>
    </row>
    <row r="166" spans="1:10" s="141" customFormat="1" ht="18" customHeight="1" x14ac:dyDescent="0.25">
      <c r="A166" s="201"/>
      <c r="B166" s="201"/>
      <c r="C166" s="201"/>
      <c r="D166" s="139"/>
      <c r="E166" s="140"/>
      <c r="F166" s="139" t="str">
        <f>IF(ISNUMBER(SEARCH("Note",'Data Manipulation'!$F129,1))=TRUE,"",'Data Manipulation'!$F129)</f>
        <v/>
      </c>
      <c r="G166" s="139" t="str">
        <f>IF(ISNUMBER(SEARCH("SUBTOTAL",'Data Manipulation'!$D129,1))=TRUE,"",'Data Manipulation'!$D129)</f>
        <v/>
      </c>
      <c r="H166" s="139" t="str">
        <f>'Data Manipulation'!$E129</f>
        <v/>
      </c>
      <c r="I166" s="139"/>
      <c r="J166" s="142"/>
    </row>
    <row r="167" spans="1:10" s="141" customFormat="1" ht="18" customHeight="1" x14ac:dyDescent="0.25">
      <c r="A167" s="201"/>
      <c r="B167" s="201"/>
      <c r="C167" s="201"/>
      <c r="D167" s="139"/>
      <c r="E167" s="140"/>
      <c r="F167" s="139" t="str">
        <f>IF(ISNUMBER(SEARCH("Note",'Data Manipulation'!$F130,1))=TRUE,"",'Data Manipulation'!$F130)</f>
        <v/>
      </c>
      <c r="G167" s="139" t="str">
        <f>IF(ISNUMBER(SEARCH("SUBTOTAL",'Data Manipulation'!$D130,1))=TRUE,"",'Data Manipulation'!$D130)</f>
        <v/>
      </c>
      <c r="H167" s="139" t="str">
        <f>'Data Manipulation'!$E130</f>
        <v/>
      </c>
      <c r="I167" s="139"/>
      <c r="J167" s="142"/>
    </row>
    <row r="168" spans="1:10" s="141" customFormat="1" ht="18" customHeight="1" x14ac:dyDescent="0.25">
      <c r="A168" s="201"/>
      <c r="B168" s="201"/>
      <c r="C168" s="201"/>
      <c r="D168" s="139"/>
      <c r="E168" s="140"/>
      <c r="F168" s="139" t="str">
        <f>IF(ISNUMBER(SEARCH("Note",'Data Manipulation'!$F131,1))=TRUE,"",'Data Manipulation'!$F131)</f>
        <v/>
      </c>
      <c r="G168" s="139" t="str">
        <f>IF(ISNUMBER(SEARCH("SUBTOTAL",'Data Manipulation'!$D131,1))=TRUE,"",'Data Manipulation'!$D131)</f>
        <v/>
      </c>
      <c r="H168" s="139" t="str">
        <f>'Data Manipulation'!$E131</f>
        <v/>
      </c>
      <c r="I168" s="139"/>
      <c r="J168" s="142"/>
    </row>
    <row r="169" spans="1:10" s="141" customFormat="1" ht="18" customHeight="1" x14ac:dyDescent="0.25">
      <c r="A169" s="201"/>
      <c r="B169" s="201"/>
      <c r="C169" s="201"/>
      <c r="D169" s="139"/>
      <c r="E169" s="140"/>
      <c r="F169" s="139" t="str">
        <f>IF(ISNUMBER(SEARCH("Note",'Data Manipulation'!$F132,1))=TRUE,"",'Data Manipulation'!$F132)</f>
        <v/>
      </c>
      <c r="G169" s="139" t="str">
        <f>IF(ISNUMBER(SEARCH("SUBTOTAL",'Data Manipulation'!$D132,1))=TRUE,"",'Data Manipulation'!$D132)</f>
        <v/>
      </c>
      <c r="H169" s="139" t="str">
        <f>'Data Manipulation'!$E132</f>
        <v/>
      </c>
      <c r="I169" s="139"/>
      <c r="J169" s="142"/>
    </row>
    <row r="170" spans="1:10" s="141" customFormat="1" ht="18" customHeight="1" x14ac:dyDescent="0.25">
      <c r="A170" s="201"/>
      <c r="B170" s="201"/>
      <c r="C170" s="201"/>
      <c r="D170" s="139"/>
      <c r="E170" s="140"/>
      <c r="F170" s="139" t="str">
        <f>IF(ISNUMBER(SEARCH("Note",'Data Manipulation'!$F133,1))=TRUE,"",'Data Manipulation'!$F133)</f>
        <v/>
      </c>
      <c r="G170" s="139" t="str">
        <f>IF(ISNUMBER(SEARCH("SUBTOTAL",'Data Manipulation'!$D133,1))=TRUE,"",'Data Manipulation'!$D133)</f>
        <v/>
      </c>
      <c r="H170" s="139" t="str">
        <f>'Data Manipulation'!$E133</f>
        <v/>
      </c>
      <c r="I170" s="139"/>
      <c r="J170" s="142"/>
    </row>
    <row r="171" spans="1:10" s="141" customFormat="1" ht="18" customHeight="1" x14ac:dyDescent="0.25">
      <c r="A171" s="201"/>
      <c r="B171" s="201"/>
      <c r="C171" s="201"/>
      <c r="D171" s="139"/>
      <c r="E171" s="140"/>
      <c r="F171" s="139" t="str">
        <f>IF(ISNUMBER(SEARCH("Note",'Data Manipulation'!$F134,1))=TRUE,"",'Data Manipulation'!$F134)</f>
        <v/>
      </c>
      <c r="G171" s="139" t="str">
        <f>IF(ISNUMBER(SEARCH("SUBTOTAL",'Data Manipulation'!$D134,1))=TRUE,"",'Data Manipulation'!$D134)</f>
        <v/>
      </c>
      <c r="H171" s="139" t="str">
        <f>'Data Manipulation'!$E134</f>
        <v/>
      </c>
      <c r="I171" s="139"/>
      <c r="J171" s="142"/>
    </row>
    <row r="172" spans="1:10" s="141" customFormat="1" ht="18" customHeight="1" x14ac:dyDescent="0.25">
      <c r="A172" s="201"/>
      <c r="B172" s="201"/>
      <c r="C172" s="201"/>
      <c r="D172" s="139"/>
      <c r="E172" s="140"/>
      <c r="F172" s="139" t="str">
        <f>IF(ISNUMBER(SEARCH("Note",'Data Manipulation'!$F135,1))=TRUE,"",'Data Manipulation'!$F135)</f>
        <v/>
      </c>
      <c r="G172" s="139" t="str">
        <f>IF(ISNUMBER(SEARCH("SUBTOTAL",'Data Manipulation'!$D135,1))=TRUE,"",'Data Manipulation'!$D135)</f>
        <v/>
      </c>
      <c r="H172" s="139" t="str">
        <f>'Data Manipulation'!$E135</f>
        <v/>
      </c>
      <c r="I172" s="139"/>
      <c r="J172" s="142"/>
    </row>
    <row r="173" spans="1:10" s="141" customFormat="1" ht="18" customHeight="1" x14ac:dyDescent="0.25">
      <c r="A173" s="201"/>
      <c r="B173" s="201"/>
      <c r="C173" s="201"/>
      <c r="D173" s="139"/>
      <c r="E173" s="140"/>
      <c r="F173" s="139" t="str">
        <f>IF(ISNUMBER(SEARCH("Note",'Data Manipulation'!$F136,1))=TRUE,"",'Data Manipulation'!$F136)</f>
        <v/>
      </c>
      <c r="G173" s="139" t="str">
        <f>IF(ISNUMBER(SEARCH("SUBTOTAL",'Data Manipulation'!$D136,1))=TRUE,"",'Data Manipulation'!$D136)</f>
        <v/>
      </c>
      <c r="H173" s="139" t="str">
        <f>'Data Manipulation'!$E136</f>
        <v/>
      </c>
      <c r="I173" s="139"/>
      <c r="J173" s="142"/>
    </row>
    <row r="174" spans="1:10" s="141" customFormat="1" ht="18" customHeight="1" x14ac:dyDescent="0.25">
      <c r="A174" s="201"/>
      <c r="B174" s="201"/>
      <c r="C174" s="201"/>
      <c r="D174" s="139"/>
      <c r="E174" s="140"/>
      <c r="F174" s="139" t="str">
        <f>IF(ISNUMBER(SEARCH("Note",'Data Manipulation'!$F137,1))=TRUE,"",'Data Manipulation'!$F137)</f>
        <v/>
      </c>
      <c r="G174" s="139" t="str">
        <f>IF(ISNUMBER(SEARCH("SUBTOTAL",'Data Manipulation'!$D137,1))=TRUE,"",'Data Manipulation'!$D137)</f>
        <v/>
      </c>
      <c r="H174" s="139" t="str">
        <f>'Data Manipulation'!$E137</f>
        <v/>
      </c>
      <c r="I174" s="139"/>
      <c r="J174" s="142"/>
    </row>
    <row r="175" spans="1:10" s="141" customFormat="1" ht="18" customHeight="1" x14ac:dyDescent="0.25">
      <c r="A175" s="201"/>
      <c r="B175" s="201"/>
      <c r="C175" s="201"/>
      <c r="D175" s="139"/>
      <c r="E175" s="140"/>
      <c r="F175" s="139" t="str">
        <f>IF(ISNUMBER(SEARCH("Note",'Data Manipulation'!$F138,1))=TRUE,"",'Data Manipulation'!$F138)</f>
        <v/>
      </c>
      <c r="G175" s="139" t="str">
        <f>IF(ISNUMBER(SEARCH("SUBTOTAL",'Data Manipulation'!$D138,1))=TRUE,"",'Data Manipulation'!$D138)</f>
        <v/>
      </c>
      <c r="H175" s="139" t="str">
        <f>'Data Manipulation'!$E138</f>
        <v/>
      </c>
      <c r="I175" s="139"/>
      <c r="J175" s="142"/>
    </row>
    <row r="176" spans="1:10" s="141" customFormat="1" ht="18" customHeight="1" x14ac:dyDescent="0.25">
      <c r="A176" s="201"/>
      <c r="B176" s="201"/>
      <c r="C176" s="201"/>
      <c r="D176" s="139"/>
      <c r="E176" s="140"/>
      <c r="F176" s="139" t="str">
        <f>IF(ISNUMBER(SEARCH("Note",'Data Manipulation'!$F139,1))=TRUE,"",'Data Manipulation'!$F139)</f>
        <v/>
      </c>
      <c r="G176" s="139" t="str">
        <f>IF(ISNUMBER(SEARCH("SUBTOTAL",'Data Manipulation'!$D139,1))=TRUE,"",'Data Manipulation'!$D139)</f>
        <v/>
      </c>
      <c r="H176" s="139" t="str">
        <f>'Data Manipulation'!$E139</f>
        <v/>
      </c>
      <c r="I176" s="139"/>
      <c r="J176" s="142"/>
    </row>
    <row r="177" spans="1:10" s="139" customFormat="1" ht="18" customHeight="1" x14ac:dyDescent="0.25">
      <c r="A177" s="191"/>
      <c r="B177" s="191"/>
      <c r="C177" s="191"/>
      <c r="E177" s="140"/>
      <c r="F177" s="139" t="str">
        <f>IF(ISNUMBER(SEARCH("Note",'Data Manipulation'!$F140,1))=TRUE,"",'Data Manipulation'!$F140)</f>
        <v/>
      </c>
      <c r="G177" s="139" t="str">
        <f>IF(ISNUMBER(SEARCH("SUBTOTAL",'Data Manipulation'!$D140,1))=TRUE,"",'Data Manipulation'!$D140)</f>
        <v/>
      </c>
      <c r="H177" s="139" t="str">
        <f>'Data Manipulation'!$E140</f>
        <v/>
      </c>
      <c r="J177" s="142"/>
    </row>
    <row r="178" spans="1:10" s="139" customFormat="1" ht="18" customHeight="1" x14ac:dyDescent="0.25">
      <c r="A178" s="191"/>
      <c r="B178" s="191"/>
      <c r="C178" s="191"/>
      <c r="E178" s="140"/>
      <c r="F178" s="139" t="str">
        <f>IF(ISNUMBER(SEARCH("Note",'Data Manipulation'!$F141,1))=TRUE,"",'Data Manipulation'!$F141)</f>
        <v/>
      </c>
      <c r="G178" s="139" t="str">
        <f>IF(ISNUMBER(SEARCH("SUBTOTAL",'Data Manipulation'!$D141,1))=TRUE,"",'Data Manipulation'!$D141)</f>
        <v/>
      </c>
      <c r="H178" s="139" t="str">
        <f>'Data Manipulation'!$E141</f>
        <v/>
      </c>
      <c r="J178" s="142"/>
    </row>
    <row r="179" spans="1:10" s="139" customFormat="1" ht="18" customHeight="1" x14ac:dyDescent="0.25">
      <c r="A179" s="191"/>
      <c r="B179" s="191"/>
      <c r="C179" s="191"/>
      <c r="E179" s="140"/>
      <c r="F179" s="139" t="str">
        <f>IF(ISNUMBER(SEARCH("Note",'Data Manipulation'!$F142,1))=TRUE,"",'Data Manipulation'!$F142)</f>
        <v/>
      </c>
      <c r="G179" s="139" t="str">
        <f>IF(ISNUMBER(SEARCH("SUBTOTAL",'Data Manipulation'!$D142,1))=TRUE,"",'Data Manipulation'!$D142)</f>
        <v/>
      </c>
      <c r="H179" s="139" t="str">
        <f>'Data Manipulation'!$E142</f>
        <v/>
      </c>
      <c r="J179" s="142"/>
    </row>
    <row r="180" spans="1:10" ht="18" customHeight="1" x14ac:dyDescent="0.25">
      <c r="A180" s="202"/>
      <c r="B180" s="202"/>
      <c r="C180" s="202"/>
      <c r="F180" s="125" t="str">
        <f>IF(ISNUMBER(SEARCH("Note",'Data Manipulation'!$F143,1))=TRUE,"",'Data Manipulation'!$F143)</f>
        <v/>
      </c>
      <c r="G180" s="125" t="str">
        <f>IF(ISNUMBER(SEARCH("SUBTOTAL",'Data Manipulation'!$D143,1))=TRUE,"",'Data Manipulation'!$D143)</f>
        <v/>
      </c>
      <c r="H180" s="125" t="str">
        <f>'Data Manipulation'!$E143</f>
        <v/>
      </c>
    </row>
    <row r="181" spans="1:10" ht="18" customHeight="1" x14ac:dyDescent="0.25">
      <c r="A181" s="202"/>
      <c r="B181" s="202"/>
      <c r="C181" s="202"/>
      <c r="F181" s="125" t="str">
        <f>IF(ISNUMBER(SEARCH("Note",'Data Manipulation'!$F144,1))=TRUE,"",'Data Manipulation'!$F144)</f>
        <v/>
      </c>
      <c r="G181" s="125" t="str">
        <f>IF(ISNUMBER(SEARCH("SUBTOTAL",'Data Manipulation'!$D144,1))=TRUE,"",'Data Manipulation'!$D144)</f>
        <v/>
      </c>
      <c r="H181" s="125" t="str">
        <f>'Data Manipulation'!$E144</f>
        <v/>
      </c>
    </row>
    <row r="182" spans="1:10" ht="18" customHeight="1" x14ac:dyDescent="0.25">
      <c r="A182" s="202"/>
      <c r="B182" s="202"/>
      <c r="C182" s="202"/>
      <c r="F182" s="125" t="str">
        <f>IF(ISNUMBER(SEARCH("Note",'Data Manipulation'!$F145,1))=TRUE,"",'Data Manipulation'!$F145)</f>
        <v/>
      </c>
      <c r="G182" s="125" t="str">
        <f>IF(ISNUMBER(SEARCH("SUBTOTAL",'Data Manipulation'!$D145,1))=TRUE,"",'Data Manipulation'!$D145)</f>
        <v/>
      </c>
      <c r="H182" s="125" t="str">
        <f>'Data Manipulation'!$E145</f>
        <v/>
      </c>
    </row>
    <row r="183" spans="1:10" ht="18" customHeight="1" x14ac:dyDescent="0.25">
      <c r="A183" s="202"/>
      <c r="B183" s="202"/>
      <c r="C183" s="202"/>
      <c r="F183" s="125" t="str">
        <f>IF(ISNUMBER(SEARCH("Note",'Data Manipulation'!$F146,1))=TRUE,"",'Data Manipulation'!$F146)</f>
        <v/>
      </c>
      <c r="G183" s="125" t="str">
        <f>IF(ISNUMBER(SEARCH("SUBTOTAL",'Data Manipulation'!$D146,1))=TRUE,"",'Data Manipulation'!$D146)</f>
        <v/>
      </c>
      <c r="H183" s="125" t="str">
        <f>'Data Manipulation'!$E146</f>
        <v/>
      </c>
    </row>
    <row r="184" spans="1:10" ht="18" customHeight="1" x14ac:dyDescent="0.25">
      <c r="A184" s="202"/>
      <c r="B184" s="202"/>
      <c r="C184" s="202"/>
    </row>
    <row r="185" spans="1:10" ht="18" customHeight="1" x14ac:dyDescent="0.25">
      <c r="A185" s="202"/>
      <c r="B185" s="202"/>
      <c r="C185" s="202"/>
    </row>
    <row r="186" spans="1:10" ht="18" customHeight="1" x14ac:dyDescent="0.25">
      <c r="A186" s="202"/>
      <c r="B186" s="202"/>
      <c r="C186" s="202"/>
    </row>
    <row r="187" spans="1:10" ht="18" customHeight="1" x14ac:dyDescent="0.25">
      <c r="A187" s="202"/>
      <c r="B187" s="202"/>
      <c r="C187" s="202"/>
    </row>
    <row r="188" spans="1:10" ht="18" customHeight="1" x14ac:dyDescent="0.25">
      <c r="A188" s="202"/>
      <c r="B188" s="202"/>
      <c r="C188" s="202"/>
    </row>
    <row r="189" spans="1:10" ht="18" customHeight="1" x14ac:dyDescent="0.25">
      <c r="A189" s="202"/>
      <c r="B189" s="202"/>
      <c r="C189" s="202"/>
    </row>
    <row r="190" spans="1:10" ht="18" customHeight="1" x14ac:dyDescent="0.25">
      <c r="A190" s="202"/>
      <c r="B190" s="202"/>
      <c r="C190" s="202"/>
    </row>
    <row r="191" spans="1:10" ht="18" customHeight="1" x14ac:dyDescent="0.25">
      <c r="A191" s="202"/>
      <c r="B191" s="202"/>
      <c r="C191" s="202"/>
    </row>
    <row r="192" spans="1:10" ht="18" customHeight="1" x14ac:dyDescent="0.25">
      <c r="A192" s="202"/>
      <c r="B192" s="202"/>
      <c r="C192" s="202"/>
    </row>
    <row r="193" spans="1:3" ht="18" customHeight="1" x14ac:dyDescent="0.25">
      <c r="A193" s="202"/>
      <c r="B193" s="202"/>
      <c r="C193" s="202"/>
    </row>
    <row r="194" spans="1:3" ht="18" customHeight="1" x14ac:dyDescent="0.25">
      <c r="A194" s="202"/>
      <c r="B194" s="202"/>
      <c r="C194" s="202"/>
    </row>
    <row r="195" spans="1:3" ht="18" customHeight="1" x14ac:dyDescent="0.25">
      <c r="A195" s="202"/>
      <c r="B195" s="202"/>
      <c r="C195" s="202"/>
    </row>
    <row r="196" spans="1:3" ht="18" customHeight="1" x14ac:dyDescent="0.25">
      <c r="A196" s="202"/>
      <c r="B196" s="202"/>
      <c r="C196" s="202"/>
    </row>
    <row r="197" spans="1:3" ht="18" customHeight="1" x14ac:dyDescent="0.25">
      <c r="A197" s="202"/>
      <c r="B197" s="202"/>
      <c r="C197" s="202"/>
    </row>
    <row r="198" spans="1:3" ht="18" customHeight="1" x14ac:dyDescent="0.25">
      <c r="A198" s="202"/>
      <c r="B198" s="202"/>
      <c r="C198" s="202"/>
    </row>
    <row r="199" spans="1:3" ht="18" customHeight="1" x14ac:dyDescent="0.25">
      <c r="A199" s="202"/>
      <c r="B199" s="202"/>
      <c r="C199" s="202"/>
    </row>
    <row r="200" spans="1:3" ht="18" customHeight="1" x14ac:dyDescent="0.25">
      <c r="A200" s="202"/>
      <c r="B200" s="202"/>
      <c r="C200" s="202"/>
    </row>
    <row r="201" spans="1:3" ht="18" customHeight="1" x14ac:dyDescent="0.25">
      <c r="A201" s="202"/>
      <c r="B201" s="202"/>
      <c r="C201" s="202"/>
    </row>
    <row r="202" spans="1:3" ht="18" customHeight="1" x14ac:dyDescent="0.25">
      <c r="A202" s="202"/>
      <c r="B202" s="202"/>
      <c r="C202" s="202"/>
    </row>
    <row r="203" spans="1:3" ht="18" customHeight="1" x14ac:dyDescent="0.25">
      <c r="A203" s="202"/>
      <c r="B203" s="202"/>
      <c r="C203" s="202"/>
    </row>
    <row r="204" spans="1:3" ht="18" customHeight="1" x14ac:dyDescent="0.25">
      <c r="A204" s="202"/>
      <c r="B204" s="202"/>
      <c r="C204" s="202"/>
    </row>
    <row r="205" spans="1:3" ht="18" customHeight="1" x14ac:dyDescent="0.25">
      <c r="A205" s="202"/>
      <c r="B205" s="202"/>
      <c r="C205" s="202"/>
    </row>
    <row r="206" spans="1:3" ht="18" customHeight="1" x14ac:dyDescent="0.25">
      <c r="A206" s="202"/>
      <c r="B206" s="202"/>
      <c r="C206" s="202"/>
    </row>
    <row r="207" spans="1:3" ht="18" customHeight="1" x14ac:dyDescent="0.25">
      <c r="A207" s="202"/>
      <c r="B207" s="202"/>
      <c r="C207" s="202"/>
    </row>
    <row r="208" spans="1:3" ht="18" customHeight="1" x14ac:dyDescent="0.25">
      <c r="A208" s="202"/>
      <c r="B208" s="202"/>
      <c r="C208" s="202"/>
    </row>
    <row r="209" spans="1:3" ht="18" customHeight="1" x14ac:dyDescent="0.25">
      <c r="A209" s="202"/>
      <c r="B209" s="202"/>
      <c r="C209" s="202"/>
    </row>
    <row r="210" spans="1:3" ht="18" customHeight="1" x14ac:dyDescent="0.25">
      <c r="A210" s="202"/>
      <c r="B210" s="202"/>
      <c r="C210" s="202"/>
    </row>
    <row r="211" spans="1:3" ht="18" customHeight="1" x14ac:dyDescent="0.25">
      <c r="A211" s="202"/>
      <c r="B211" s="202"/>
      <c r="C211" s="202"/>
    </row>
    <row r="212" spans="1:3" ht="18" customHeight="1" x14ac:dyDescent="0.25">
      <c r="A212" s="202"/>
      <c r="B212" s="202"/>
      <c r="C212" s="202"/>
    </row>
    <row r="213" spans="1:3" ht="18" customHeight="1" x14ac:dyDescent="0.25">
      <c r="A213" s="202"/>
      <c r="B213" s="202"/>
      <c r="C213" s="202"/>
    </row>
    <row r="214" spans="1:3" ht="18" customHeight="1" x14ac:dyDescent="0.25">
      <c r="A214" s="202"/>
      <c r="B214" s="202"/>
      <c r="C214" s="202"/>
    </row>
    <row r="215" spans="1:3" ht="18" customHeight="1" x14ac:dyDescent="0.25">
      <c r="A215" s="202"/>
      <c r="B215" s="202"/>
      <c r="C215" s="202"/>
    </row>
    <row r="216" spans="1:3" ht="18" customHeight="1" x14ac:dyDescent="0.25">
      <c r="A216" s="202"/>
      <c r="B216" s="202"/>
      <c r="C216" s="202"/>
    </row>
    <row r="217" spans="1:3" ht="18" customHeight="1" x14ac:dyDescent="0.25">
      <c r="A217" s="202"/>
      <c r="B217" s="202"/>
      <c r="C217" s="202"/>
    </row>
    <row r="218" spans="1:3" ht="18" customHeight="1" x14ac:dyDescent="0.25">
      <c r="A218" s="202"/>
      <c r="B218" s="202"/>
      <c r="C218" s="202"/>
    </row>
    <row r="219" spans="1:3" ht="18" customHeight="1" x14ac:dyDescent="0.25">
      <c r="A219" s="202"/>
      <c r="B219" s="202"/>
      <c r="C219" s="202"/>
    </row>
    <row r="220" spans="1:3" ht="18" customHeight="1" x14ac:dyDescent="0.25">
      <c r="A220" s="202"/>
      <c r="B220" s="202"/>
      <c r="C220" s="202"/>
    </row>
    <row r="221" spans="1:3" ht="18" customHeight="1" x14ac:dyDescent="0.25">
      <c r="A221" s="202"/>
      <c r="B221" s="202"/>
      <c r="C221" s="202"/>
    </row>
    <row r="222" spans="1:3" ht="18" customHeight="1" x14ac:dyDescent="0.25">
      <c r="A222" s="202"/>
      <c r="B222" s="202"/>
      <c r="C222" s="202"/>
    </row>
    <row r="223" spans="1:3" ht="18" customHeight="1" x14ac:dyDescent="0.25">
      <c r="A223" s="202"/>
      <c r="B223" s="202"/>
      <c r="C223" s="202"/>
    </row>
    <row r="224" spans="1:3" ht="18" customHeight="1" x14ac:dyDescent="0.25">
      <c r="A224" s="202"/>
      <c r="B224" s="202"/>
      <c r="C224" s="202"/>
    </row>
    <row r="225" spans="1:3" ht="18" customHeight="1" x14ac:dyDescent="0.25">
      <c r="A225" s="202"/>
      <c r="B225" s="202"/>
      <c r="C225" s="202"/>
    </row>
    <row r="226" spans="1:3" ht="18" customHeight="1" x14ac:dyDescent="0.25">
      <c r="A226" s="202"/>
      <c r="B226" s="202"/>
      <c r="C226" s="202"/>
    </row>
    <row r="227" spans="1:3" ht="18" customHeight="1" x14ac:dyDescent="0.25">
      <c r="A227" s="202"/>
      <c r="B227" s="202"/>
      <c r="C227" s="202"/>
    </row>
    <row r="228" spans="1:3" ht="18" customHeight="1" x14ac:dyDescent="0.25">
      <c r="A228" s="202"/>
      <c r="B228" s="202"/>
      <c r="C228" s="202"/>
    </row>
    <row r="229" spans="1:3" ht="18" customHeight="1" x14ac:dyDescent="0.25">
      <c r="A229" s="202"/>
      <c r="B229" s="202"/>
      <c r="C229" s="202"/>
    </row>
    <row r="230" spans="1:3" ht="18" customHeight="1" x14ac:dyDescent="0.25">
      <c r="A230" s="202"/>
      <c r="B230" s="202"/>
      <c r="C230" s="202"/>
    </row>
    <row r="231" spans="1:3" ht="18" customHeight="1" x14ac:dyDescent="0.25">
      <c r="A231" s="202"/>
      <c r="B231" s="202"/>
      <c r="C231" s="202"/>
    </row>
    <row r="232" spans="1:3" ht="18" customHeight="1" x14ac:dyDescent="0.25">
      <c r="A232" s="202"/>
      <c r="B232" s="202"/>
      <c r="C232" s="202"/>
    </row>
    <row r="233" spans="1:3" ht="18" customHeight="1" x14ac:dyDescent="0.25">
      <c r="A233" s="202"/>
      <c r="B233" s="202"/>
      <c r="C233" s="202"/>
    </row>
    <row r="234" spans="1:3" ht="18" customHeight="1" x14ac:dyDescent="0.25">
      <c r="A234" s="202"/>
      <c r="B234" s="202"/>
      <c r="C234" s="202"/>
    </row>
    <row r="235" spans="1:3" ht="18" customHeight="1" x14ac:dyDescent="0.25">
      <c r="A235" s="202"/>
      <c r="B235" s="202"/>
      <c r="C235" s="202"/>
    </row>
    <row r="236" spans="1:3" ht="18" customHeight="1" x14ac:dyDescent="0.25">
      <c r="A236" s="202"/>
      <c r="B236" s="202"/>
      <c r="C236" s="202"/>
    </row>
    <row r="237" spans="1:3" ht="18" customHeight="1" x14ac:dyDescent="0.25">
      <c r="A237" s="202"/>
      <c r="B237" s="202"/>
      <c r="C237" s="202"/>
    </row>
    <row r="238" spans="1:3" ht="18" customHeight="1" x14ac:dyDescent="0.25">
      <c r="A238" s="202"/>
      <c r="B238" s="202"/>
      <c r="C238" s="202"/>
    </row>
    <row r="239" spans="1:3" ht="18" customHeight="1" x14ac:dyDescent="0.25">
      <c r="A239" s="202"/>
      <c r="B239" s="202"/>
      <c r="C239" s="202"/>
    </row>
    <row r="240" spans="1:3" ht="18" customHeight="1" x14ac:dyDescent="0.25">
      <c r="A240" s="202"/>
      <c r="B240" s="202"/>
      <c r="C240" s="202"/>
    </row>
    <row r="241" spans="1:3" ht="18" customHeight="1" x14ac:dyDescent="0.25">
      <c r="A241" s="202"/>
      <c r="B241" s="202"/>
      <c r="C241" s="202"/>
    </row>
    <row r="242" spans="1:3" ht="18" customHeight="1" x14ac:dyDescent="0.25">
      <c r="A242" s="202"/>
      <c r="B242" s="202"/>
      <c r="C242" s="202"/>
    </row>
    <row r="243" spans="1:3" ht="18" customHeight="1" x14ac:dyDescent="0.25">
      <c r="A243" s="202"/>
      <c r="B243" s="202"/>
      <c r="C243" s="202"/>
    </row>
    <row r="244" spans="1:3" ht="18" customHeight="1" x14ac:dyDescent="0.25">
      <c r="A244" s="202"/>
      <c r="B244" s="202"/>
      <c r="C244" s="202"/>
    </row>
    <row r="245" spans="1:3" ht="18" customHeight="1" x14ac:dyDescent="0.25">
      <c r="A245" s="202"/>
      <c r="B245" s="202"/>
      <c r="C245" s="202"/>
    </row>
    <row r="246" spans="1:3" ht="18" customHeight="1" x14ac:dyDescent="0.25">
      <c r="A246" s="202"/>
      <c r="B246" s="202"/>
      <c r="C246" s="202"/>
    </row>
    <row r="247" spans="1:3" ht="18" customHeight="1" x14ac:dyDescent="0.25">
      <c r="A247" s="202"/>
      <c r="B247" s="202"/>
      <c r="C247" s="202"/>
    </row>
    <row r="248" spans="1:3" ht="18" customHeight="1" x14ac:dyDescent="0.25">
      <c r="A248" s="202"/>
      <c r="B248" s="202"/>
      <c r="C248" s="202"/>
    </row>
    <row r="249" spans="1:3" ht="18" customHeight="1" x14ac:dyDescent="0.25">
      <c r="A249" s="202"/>
      <c r="B249" s="202"/>
      <c r="C249" s="202"/>
    </row>
    <row r="250" spans="1:3" ht="18" customHeight="1" x14ac:dyDescent="0.25">
      <c r="A250" s="202"/>
      <c r="B250" s="202"/>
      <c r="C250" s="202"/>
    </row>
    <row r="251" spans="1:3" ht="18" customHeight="1" x14ac:dyDescent="0.25">
      <c r="A251" s="202"/>
      <c r="B251" s="202"/>
      <c r="C251" s="202"/>
    </row>
    <row r="252" spans="1:3" ht="18" customHeight="1" x14ac:dyDescent="0.25">
      <c r="A252" s="202"/>
      <c r="B252" s="202"/>
      <c r="C252" s="202"/>
    </row>
    <row r="253" spans="1:3" ht="18" customHeight="1" x14ac:dyDescent="0.25">
      <c r="A253" s="202"/>
      <c r="B253" s="202"/>
      <c r="C253" s="202"/>
    </row>
    <row r="254" spans="1:3" ht="18" customHeight="1" x14ac:dyDescent="0.25">
      <c r="A254" s="202"/>
      <c r="B254" s="202"/>
      <c r="C254" s="202"/>
    </row>
    <row r="255" spans="1:3" ht="18" customHeight="1" x14ac:dyDescent="0.25">
      <c r="A255" s="202"/>
      <c r="B255" s="202"/>
      <c r="C255" s="202"/>
    </row>
    <row r="256" spans="1:3" ht="18" customHeight="1" x14ac:dyDescent="0.25">
      <c r="A256" s="202"/>
      <c r="B256" s="202"/>
      <c r="C256" s="202"/>
    </row>
    <row r="257" spans="1:3" ht="18" customHeight="1" x14ac:dyDescent="0.25">
      <c r="A257" s="202"/>
      <c r="B257" s="202"/>
      <c r="C257" s="202"/>
    </row>
    <row r="258" spans="1:3" ht="18" customHeight="1" x14ac:dyDescent="0.25">
      <c r="A258" s="202"/>
      <c r="B258" s="202"/>
      <c r="C258" s="202"/>
    </row>
    <row r="259" spans="1:3" ht="18" customHeight="1" x14ac:dyDescent="0.25">
      <c r="A259" s="202"/>
      <c r="B259" s="202"/>
      <c r="C259" s="202"/>
    </row>
    <row r="260" spans="1:3" ht="18" customHeight="1" x14ac:dyDescent="0.25">
      <c r="A260" s="202"/>
      <c r="B260" s="202"/>
      <c r="C260" s="202"/>
    </row>
    <row r="261" spans="1:3" ht="18" customHeight="1" x14ac:dyDescent="0.25">
      <c r="A261" s="202"/>
      <c r="B261" s="202"/>
      <c r="C261" s="202"/>
    </row>
    <row r="262" spans="1:3" ht="18" customHeight="1" x14ac:dyDescent="0.25">
      <c r="A262" s="202"/>
      <c r="B262" s="202"/>
      <c r="C262" s="202"/>
    </row>
    <row r="263" spans="1:3" ht="18" customHeight="1" x14ac:dyDescent="0.25">
      <c r="A263" s="202"/>
      <c r="B263" s="202"/>
      <c r="C263" s="202"/>
    </row>
    <row r="264" spans="1:3" ht="18" customHeight="1" x14ac:dyDescent="0.25">
      <c r="A264" s="202"/>
      <c r="B264" s="202"/>
      <c r="C264" s="202"/>
    </row>
    <row r="265" spans="1:3" ht="18" customHeight="1" x14ac:dyDescent="0.25">
      <c r="A265" s="202"/>
      <c r="B265" s="202"/>
      <c r="C265" s="202"/>
    </row>
    <row r="266" spans="1:3" ht="18" customHeight="1" x14ac:dyDescent="0.25">
      <c r="A266" s="202"/>
      <c r="B266" s="202"/>
      <c r="C266" s="202"/>
    </row>
    <row r="267" spans="1:3" ht="18" customHeight="1" x14ac:dyDescent="0.25">
      <c r="A267" s="202"/>
      <c r="B267" s="202"/>
      <c r="C267" s="202"/>
    </row>
    <row r="268" spans="1:3" ht="18" customHeight="1" x14ac:dyDescent="0.25">
      <c r="A268" s="202"/>
      <c r="B268" s="202"/>
      <c r="C268" s="202"/>
    </row>
    <row r="269" spans="1:3" ht="18" customHeight="1" x14ac:dyDescent="0.25">
      <c r="A269" s="202"/>
      <c r="B269" s="202"/>
      <c r="C269" s="202"/>
    </row>
    <row r="270" spans="1:3" ht="18" customHeight="1" x14ac:dyDescent="0.25">
      <c r="A270" s="202"/>
      <c r="B270" s="202"/>
      <c r="C270" s="202"/>
    </row>
    <row r="271" spans="1:3" ht="18" customHeight="1" x14ac:dyDescent="0.25">
      <c r="A271" s="202"/>
      <c r="B271" s="202"/>
      <c r="C271" s="202"/>
    </row>
    <row r="272" spans="1:3" ht="18" customHeight="1" x14ac:dyDescent="0.25">
      <c r="A272" s="202"/>
      <c r="B272" s="202"/>
      <c r="C272" s="202"/>
    </row>
    <row r="273" spans="1:3" ht="18" customHeight="1" x14ac:dyDescent="0.25">
      <c r="A273" s="202"/>
      <c r="B273" s="202"/>
      <c r="C273" s="202"/>
    </row>
    <row r="274" spans="1:3" ht="18" customHeight="1" x14ac:dyDescent="0.25">
      <c r="A274" s="202"/>
      <c r="B274" s="202"/>
      <c r="C274" s="202"/>
    </row>
    <row r="275" spans="1:3" ht="18" customHeight="1" x14ac:dyDescent="0.25">
      <c r="A275" s="202"/>
      <c r="B275" s="202"/>
      <c r="C275" s="202"/>
    </row>
    <row r="276" spans="1:3" ht="18" customHeight="1" x14ac:dyDescent="0.25">
      <c r="A276" s="202"/>
      <c r="B276" s="202"/>
      <c r="C276" s="202"/>
    </row>
    <row r="277" spans="1:3" ht="18" customHeight="1" x14ac:dyDescent="0.25">
      <c r="A277" s="202"/>
      <c r="B277" s="202"/>
      <c r="C277" s="202"/>
    </row>
    <row r="278" spans="1:3" ht="18" customHeight="1" x14ac:dyDescent="0.25">
      <c r="A278" s="202"/>
      <c r="B278" s="202"/>
      <c r="C278" s="202"/>
    </row>
    <row r="279" spans="1:3" ht="18" customHeight="1" x14ac:dyDescent="0.25">
      <c r="A279" s="202"/>
      <c r="B279" s="202"/>
      <c r="C279" s="202"/>
    </row>
    <row r="280" spans="1:3" ht="18" customHeight="1" x14ac:dyDescent="0.25">
      <c r="A280" s="202"/>
      <c r="B280" s="202"/>
      <c r="C280" s="202"/>
    </row>
    <row r="281" spans="1:3" ht="18" customHeight="1" x14ac:dyDescent="0.25">
      <c r="A281" s="202"/>
      <c r="B281" s="202"/>
      <c r="C281" s="202"/>
    </row>
    <row r="282" spans="1:3" ht="18" customHeight="1" x14ac:dyDescent="0.25">
      <c r="A282" s="202"/>
      <c r="B282" s="202"/>
      <c r="C282" s="202"/>
    </row>
    <row r="283" spans="1:3" ht="18" customHeight="1" x14ac:dyDescent="0.25">
      <c r="A283" s="202"/>
      <c r="B283" s="202"/>
      <c r="C283" s="202"/>
    </row>
    <row r="284" spans="1:3" ht="18" customHeight="1" x14ac:dyDescent="0.25">
      <c r="A284" s="202"/>
      <c r="B284" s="202"/>
      <c r="C284" s="202"/>
    </row>
    <row r="285" spans="1:3" ht="18" customHeight="1" x14ac:dyDescent="0.25">
      <c r="A285" s="202"/>
      <c r="B285" s="202"/>
      <c r="C285" s="202"/>
    </row>
    <row r="286" spans="1:3" ht="18" customHeight="1" x14ac:dyDescent="0.25">
      <c r="A286" s="202"/>
      <c r="B286" s="202"/>
      <c r="C286" s="202"/>
    </row>
    <row r="287" spans="1:3" ht="18" customHeight="1" x14ac:dyDescent="0.25">
      <c r="A287" s="202"/>
      <c r="B287" s="202"/>
      <c r="C287" s="202"/>
    </row>
    <row r="288" spans="1:3" ht="18" customHeight="1" x14ac:dyDescent="0.25">
      <c r="A288" s="202"/>
      <c r="B288" s="202"/>
      <c r="C288" s="202"/>
    </row>
    <row r="289" spans="1:3" ht="18" customHeight="1" x14ac:dyDescent="0.25">
      <c r="A289" s="202"/>
      <c r="B289" s="202"/>
      <c r="C289" s="202"/>
    </row>
    <row r="290" spans="1:3" ht="18" customHeight="1" x14ac:dyDescent="0.25">
      <c r="A290" s="202"/>
      <c r="B290" s="202"/>
      <c r="C290" s="202"/>
    </row>
    <row r="291" spans="1:3" ht="18" customHeight="1" x14ac:dyDescent="0.25">
      <c r="A291" s="202"/>
      <c r="B291" s="202"/>
      <c r="C291" s="202"/>
    </row>
    <row r="292" spans="1:3" ht="18" customHeight="1" x14ac:dyDescent="0.25">
      <c r="A292" s="202"/>
      <c r="B292" s="202"/>
      <c r="C292" s="202"/>
    </row>
    <row r="293" spans="1:3" ht="18" customHeight="1" x14ac:dyDescent="0.25">
      <c r="A293" s="202"/>
      <c r="B293" s="202"/>
      <c r="C293" s="202"/>
    </row>
    <row r="294" spans="1:3" ht="18" customHeight="1" x14ac:dyDescent="0.25">
      <c r="A294" s="202"/>
      <c r="B294" s="202"/>
      <c r="C294" s="202"/>
    </row>
    <row r="295" spans="1:3" ht="18" customHeight="1" x14ac:dyDescent="0.25">
      <c r="A295" s="202"/>
      <c r="B295" s="202"/>
      <c r="C295" s="202"/>
    </row>
    <row r="296" spans="1:3" ht="18" customHeight="1" x14ac:dyDescent="0.25">
      <c r="A296" s="202"/>
      <c r="B296" s="202"/>
      <c r="C296" s="202"/>
    </row>
    <row r="297" spans="1:3" ht="18" customHeight="1" x14ac:dyDescent="0.25">
      <c r="A297" s="202"/>
      <c r="B297" s="202"/>
      <c r="C297" s="202"/>
    </row>
    <row r="298" spans="1:3" ht="18" customHeight="1" x14ac:dyDescent="0.25">
      <c r="A298" s="202"/>
      <c r="B298" s="202"/>
      <c r="C298" s="202"/>
    </row>
    <row r="299" spans="1:3" ht="18" customHeight="1" x14ac:dyDescent="0.25">
      <c r="A299" s="202"/>
      <c r="B299" s="202"/>
      <c r="C299" s="202"/>
    </row>
    <row r="300" spans="1:3" ht="18" customHeight="1" x14ac:dyDescent="0.25">
      <c r="A300" s="202"/>
      <c r="B300" s="202"/>
      <c r="C300" s="202"/>
    </row>
    <row r="301" spans="1:3" ht="18" customHeight="1" x14ac:dyDescent="0.25">
      <c r="A301" s="202"/>
      <c r="B301" s="202"/>
      <c r="C301" s="202"/>
    </row>
    <row r="302" spans="1:3" ht="18" customHeight="1" x14ac:dyDescent="0.25">
      <c r="A302" s="202"/>
      <c r="B302" s="202"/>
      <c r="C302" s="202"/>
    </row>
    <row r="303" spans="1:3" ht="18" customHeight="1" x14ac:dyDescent="0.25">
      <c r="A303" s="202"/>
      <c r="B303" s="202"/>
      <c r="C303" s="202"/>
    </row>
    <row r="304" spans="1:3" ht="18" customHeight="1" x14ac:dyDescent="0.25">
      <c r="A304" s="202"/>
      <c r="B304" s="202"/>
      <c r="C304" s="202"/>
    </row>
    <row r="305" spans="1:3" ht="18" customHeight="1" x14ac:dyDescent="0.25">
      <c r="A305" s="202"/>
      <c r="B305" s="202"/>
      <c r="C305" s="202"/>
    </row>
    <row r="306" spans="1:3" ht="18" customHeight="1" x14ac:dyDescent="0.25">
      <c r="A306" s="202"/>
      <c r="B306" s="202"/>
      <c r="C306" s="202"/>
    </row>
    <row r="307" spans="1:3" ht="18" customHeight="1" x14ac:dyDescent="0.25">
      <c r="A307" s="202"/>
      <c r="B307" s="202"/>
      <c r="C307" s="202"/>
    </row>
    <row r="308" spans="1:3" ht="18" customHeight="1" x14ac:dyDescent="0.25">
      <c r="A308" s="202"/>
      <c r="B308" s="202"/>
      <c r="C308" s="202"/>
    </row>
    <row r="309" spans="1:3" ht="18" customHeight="1" x14ac:dyDescent="0.25">
      <c r="A309" s="202"/>
      <c r="B309" s="202"/>
      <c r="C309" s="202"/>
    </row>
    <row r="310" spans="1:3" ht="18" customHeight="1" x14ac:dyDescent="0.25">
      <c r="A310" s="202"/>
      <c r="B310" s="202"/>
      <c r="C310" s="202"/>
    </row>
    <row r="311" spans="1:3" ht="18" customHeight="1" x14ac:dyDescent="0.25">
      <c r="A311" s="202"/>
      <c r="B311" s="202"/>
      <c r="C311" s="202"/>
    </row>
    <row r="312" spans="1:3" ht="18" customHeight="1" x14ac:dyDescent="0.25">
      <c r="A312" s="202"/>
      <c r="B312" s="202"/>
      <c r="C312" s="202"/>
    </row>
    <row r="313" spans="1:3" ht="18" customHeight="1" x14ac:dyDescent="0.25">
      <c r="A313" s="202"/>
      <c r="B313" s="202"/>
      <c r="C313" s="202"/>
    </row>
    <row r="314" spans="1:3" ht="18" customHeight="1" x14ac:dyDescent="0.25">
      <c r="A314" s="202"/>
      <c r="B314" s="202"/>
      <c r="C314" s="202"/>
    </row>
    <row r="315" spans="1:3" ht="18" customHeight="1" x14ac:dyDescent="0.25">
      <c r="A315" s="202"/>
      <c r="B315" s="202"/>
      <c r="C315" s="202"/>
    </row>
    <row r="316" spans="1:3" ht="18" customHeight="1" x14ac:dyDescent="0.25">
      <c r="A316" s="202"/>
      <c r="B316" s="202"/>
      <c r="C316" s="202"/>
    </row>
    <row r="317" spans="1:3" ht="18" customHeight="1" x14ac:dyDescent="0.25">
      <c r="A317" s="202"/>
      <c r="B317" s="202"/>
      <c r="C317" s="202"/>
    </row>
    <row r="318" spans="1:3" ht="18" customHeight="1" x14ac:dyDescent="0.25">
      <c r="A318" s="202"/>
      <c r="B318" s="202"/>
      <c r="C318" s="202"/>
    </row>
    <row r="319" spans="1:3" ht="18" customHeight="1" x14ac:dyDescent="0.25">
      <c r="A319" s="202"/>
      <c r="B319" s="202"/>
      <c r="C319" s="202"/>
    </row>
    <row r="320" spans="1:3" ht="18" customHeight="1" x14ac:dyDescent="0.25">
      <c r="A320" s="202"/>
      <c r="B320" s="202"/>
      <c r="C320" s="202"/>
    </row>
    <row r="321" spans="1:3" ht="18" customHeight="1" x14ac:dyDescent="0.25">
      <c r="A321" s="202"/>
      <c r="B321" s="202"/>
      <c r="C321" s="202"/>
    </row>
    <row r="322" spans="1:3" ht="18" customHeight="1" x14ac:dyDescent="0.25">
      <c r="A322" s="202"/>
      <c r="B322" s="202"/>
      <c r="C322" s="202"/>
    </row>
    <row r="323" spans="1:3" ht="18" customHeight="1" x14ac:dyDescent="0.25">
      <c r="A323" s="202"/>
      <c r="B323" s="202"/>
      <c r="C323" s="202"/>
    </row>
    <row r="324" spans="1:3" ht="18" customHeight="1" x14ac:dyDescent="0.25">
      <c r="A324" s="202"/>
      <c r="B324" s="202"/>
      <c r="C324" s="202"/>
    </row>
    <row r="325" spans="1:3" ht="18" customHeight="1" x14ac:dyDescent="0.25">
      <c r="A325" s="202"/>
      <c r="B325" s="202"/>
      <c r="C325" s="202"/>
    </row>
    <row r="326" spans="1:3" ht="18" customHeight="1" x14ac:dyDescent="0.25">
      <c r="A326" s="202"/>
      <c r="B326" s="202"/>
      <c r="C326" s="202"/>
    </row>
    <row r="327" spans="1:3" ht="18" customHeight="1" x14ac:dyDescent="0.25">
      <c r="A327" s="202"/>
      <c r="B327" s="202"/>
      <c r="C327" s="202"/>
    </row>
    <row r="328" spans="1:3" ht="18" customHeight="1" x14ac:dyDescent="0.25">
      <c r="A328" s="202"/>
      <c r="B328" s="202"/>
      <c r="C328" s="202"/>
    </row>
    <row r="329" spans="1:3" ht="18" customHeight="1" x14ac:dyDescent="0.25">
      <c r="A329" s="202"/>
      <c r="B329" s="202"/>
      <c r="C329" s="202"/>
    </row>
    <row r="330" spans="1:3" ht="18" customHeight="1" x14ac:dyDescent="0.25">
      <c r="A330" s="202"/>
      <c r="B330" s="202"/>
      <c r="C330" s="202"/>
    </row>
    <row r="331" spans="1:3" ht="18" customHeight="1" x14ac:dyDescent="0.25">
      <c r="A331" s="202"/>
      <c r="B331" s="202"/>
      <c r="C331" s="202"/>
    </row>
    <row r="332" spans="1:3" ht="18" customHeight="1" x14ac:dyDescent="0.25">
      <c r="A332" s="202"/>
      <c r="B332" s="202"/>
      <c r="C332" s="202"/>
    </row>
    <row r="333" spans="1:3" ht="18" customHeight="1" x14ac:dyDescent="0.25">
      <c r="A333" s="202"/>
      <c r="B333" s="202"/>
      <c r="C333" s="202"/>
    </row>
    <row r="334" spans="1:3" ht="18" customHeight="1" x14ac:dyDescent="0.25">
      <c r="A334" s="202"/>
      <c r="B334" s="202"/>
      <c r="C334" s="202"/>
    </row>
    <row r="335" spans="1:3" ht="18" customHeight="1" x14ac:dyDescent="0.25">
      <c r="A335" s="202"/>
      <c r="B335" s="202"/>
      <c r="C335" s="202"/>
    </row>
    <row r="336" spans="1:3" ht="18" customHeight="1" x14ac:dyDescent="0.25">
      <c r="A336" s="202"/>
      <c r="B336" s="202"/>
      <c r="C336" s="202"/>
    </row>
    <row r="337" spans="1:3" ht="18" customHeight="1" x14ac:dyDescent="0.25">
      <c r="A337" s="202"/>
      <c r="B337" s="202"/>
      <c r="C337" s="202"/>
    </row>
    <row r="338" spans="1:3" ht="18" customHeight="1" x14ac:dyDescent="0.25">
      <c r="A338" s="202"/>
      <c r="B338" s="202"/>
      <c r="C338" s="202"/>
    </row>
    <row r="339" spans="1:3" ht="18" customHeight="1" x14ac:dyDescent="0.25">
      <c r="A339" s="202"/>
      <c r="B339" s="202"/>
      <c r="C339" s="202"/>
    </row>
    <row r="340" spans="1:3" ht="18" customHeight="1" x14ac:dyDescent="0.25">
      <c r="A340" s="202"/>
      <c r="B340" s="202"/>
      <c r="C340" s="202"/>
    </row>
    <row r="341" spans="1:3" ht="18" customHeight="1" x14ac:dyDescent="0.25">
      <c r="A341" s="202"/>
      <c r="B341" s="202"/>
      <c r="C341" s="202"/>
    </row>
    <row r="342" spans="1:3" ht="18" customHeight="1" x14ac:dyDescent="0.25">
      <c r="A342" s="202"/>
      <c r="B342" s="202"/>
      <c r="C342" s="202"/>
    </row>
    <row r="343" spans="1:3" ht="18" customHeight="1" x14ac:dyDescent="0.25">
      <c r="A343" s="202"/>
      <c r="B343" s="202"/>
      <c r="C343" s="202"/>
    </row>
    <row r="344" spans="1:3" ht="18" customHeight="1" x14ac:dyDescent="0.25">
      <c r="A344" s="202"/>
      <c r="B344" s="202"/>
      <c r="C344" s="202"/>
    </row>
    <row r="345" spans="1:3" ht="18" customHeight="1" x14ac:dyDescent="0.25">
      <c r="A345" s="202"/>
      <c r="B345" s="202"/>
      <c r="C345" s="202"/>
    </row>
    <row r="346" spans="1:3" ht="18" customHeight="1" x14ac:dyDescent="0.25">
      <c r="A346" s="202"/>
      <c r="B346" s="202"/>
      <c r="C346" s="202"/>
    </row>
    <row r="347" spans="1:3" ht="18" customHeight="1" x14ac:dyDescent="0.25">
      <c r="A347" s="202"/>
      <c r="B347" s="202"/>
      <c r="C347" s="202"/>
    </row>
    <row r="348" spans="1:3" ht="18" customHeight="1" x14ac:dyDescent="0.25">
      <c r="A348" s="202"/>
      <c r="B348" s="202"/>
      <c r="C348" s="202"/>
    </row>
    <row r="349" spans="1:3" ht="18" customHeight="1" x14ac:dyDescent="0.25">
      <c r="A349" s="202"/>
      <c r="B349" s="202"/>
      <c r="C349" s="202"/>
    </row>
    <row r="350" spans="1:3" ht="18" customHeight="1" x14ac:dyDescent="0.25">
      <c r="A350" s="202"/>
      <c r="B350" s="202"/>
      <c r="C350" s="202"/>
    </row>
    <row r="351" spans="1:3" ht="18" customHeight="1" x14ac:dyDescent="0.25">
      <c r="A351" s="202"/>
      <c r="B351" s="202"/>
      <c r="C351" s="202"/>
    </row>
    <row r="352" spans="1:3" ht="18" customHeight="1" x14ac:dyDescent="0.25">
      <c r="A352" s="202"/>
      <c r="B352" s="202"/>
      <c r="C352" s="202"/>
    </row>
    <row r="353" spans="1:3" ht="18" customHeight="1" x14ac:dyDescent="0.25">
      <c r="A353" s="202"/>
      <c r="B353" s="202"/>
      <c r="C353" s="202"/>
    </row>
    <row r="354" spans="1:3" ht="18" customHeight="1" x14ac:dyDescent="0.25">
      <c r="A354" s="202"/>
      <c r="B354" s="202"/>
      <c r="C354" s="202"/>
    </row>
    <row r="355" spans="1:3" ht="18" customHeight="1" x14ac:dyDescent="0.25">
      <c r="A355" s="202"/>
      <c r="B355" s="202"/>
      <c r="C355" s="202"/>
    </row>
    <row r="356" spans="1:3" ht="18" customHeight="1" x14ac:dyDescent="0.25">
      <c r="A356" s="202"/>
      <c r="B356" s="202"/>
      <c r="C356" s="202"/>
    </row>
    <row r="357" spans="1:3" ht="18" customHeight="1" x14ac:dyDescent="0.25">
      <c r="A357" s="202"/>
      <c r="B357" s="202"/>
      <c r="C357" s="202"/>
    </row>
    <row r="358" spans="1:3" x14ac:dyDescent="0.25">
      <c r="A358" s="202"/>
      <c r="B358" s="202"/>
      <c r="C358" s="202"/>
    </row>
  </sheetData>
  <sheetProtection algorithmName="SHA-512" hashValue="Grot4mPe4rhu9BPsaafi7BONMwaxqvVopzmi6M9gXqjCDaYUPTQPdi/7rtXhDjSO4LF7vdt8BHaKW+X+e7oArA==" saltValue="RFi2h6vwEj1faWDWedij4g==" spinCount="100000" sheet="1" objects="1" scenarios="1"/>
  <mergeCells count="357">
    <mergeCell ref="A355:C355"/>
    <mergeCell ref="A356:C356"/>
    <mergeCell ref="A357:C357"/>
    <mergeCell ref="A358:C358"/>
    <mergeCell ref="A37:E37"/>
    <mergeCell ref="A350:C350"/>
    <mergeCell ref="A351:C351"/>
    <mergeCell ref="A352:C352"/>
    <mergeCell ref="A353:C353"/>
    <mergeCell ref="A354:C354"/>
    <mergeCell ref="A345:C345"/>
    <mergeCell ref="A346:C346"/>
    <mergeCell ref="A347:C347"/>
    <mergeCell ref="A348:C348"/>
    <mergeCell ref="A349:C349"/>
    <mergeCell ref="A340:C340"/>
    <mergeCell ref="A341:C341"/>
    <mergeCell ref="A342:C342"/>
    <mergeCell ref="A343:C343"/>
    <mergeCell ref="A344:C344"/>
    <mergeCell ref="A335:C335"/>
    <mergeCell ref="A336:C336"/>
    <mergeCell ref="A337:C337"/>
    <mergeCell ref="A338:C338"/>
    <mergeCell ref="A339:C339"/>
    <mergeCell ref="A330:C330"/>
    <mergeCell ref="A331:C331"/>
    <mergeCell ref="A332:C332"/>
    <mergeCell ref="A333:C333"/>
    <mergeCell ref="A334:C334"/>
    <mergeCell ref="A325:C325"/>
    <mergeCell ref="A326:C326"/>
    <mergeCell ref="A327:C327"/>
    <mergeCell ref="A328:C328"/>
    <mergeCell ref="A329:C329"/>
    <mergeCell ref="A320:C320"/>
    <mergeCell ref="A321:C321"/>
    <mergeCell ref="A322:C322"/>
    <mergeCell ref="A323:C323"/>
    <mergeCell ref="A324:C324"/>
    <mergeCell ref="A315:C315"/>
    <mergeCell ref="A316:C316"/>
    <mergeCell ref="A317:C317"/>
    <mergeCell ref="A318:C318"/>
    <mergeCell ref="A319:C319"/>
    <mergeCell ref="A310:C310"/>
    <mergeCell ref="A311:C311"/>
    <mergeCell ref="A312:C312"/>
    <mergeCell ref="A313:C313"/>
    <mergeCell ref="A314:C314"/>
    <mergeCell ref="A305:C305"/>
    <mergeCell ref="A306:C306"/>
    <mergeCell ref="A307:C307"/>
    <mergeCell ref="A308:C308"/>
    <mergeCell ref="A309:C309"/>
    <mergeCell ref="A300:C300"/>
    <mergeCell ref="A301:C301"/>
    <mergeCell ref="A302:C302"/>
    <mergeCell ref="A303:C303"/>
    <mergeCell ref="A304:C304"/>
    <mergeCell ref="A295:C295"/>
    <mergeCell ref="A296:C296"/>
    <mergeCell ref="A297:C297"/>
    <mergeCell ref="A298:C298"/>
    <mergeCell ref="A299:C299"/>
    <mergeCell ref="A290:C290"/>
    <mergeCell ref="A291:C291"/>
    <mergeCell ref="A292:C292"/>
    <mergeCell ref="A293:C293"/>
    <mergeCell ref="A294:C294"/>
    <mergeCell ref="A285:C285"/>
    <mergeCell ref="A286:C286"/>
    <mergeCell ref="A287:C287"/>
    <mergeCell ref="A288:C288"/>
    <mergeCell ref="A289:C289"/>
    <mergeCell ref="A280:C280"/>
    <mergeCell ref="A281:C281"/>
    <mergeCell ref="A282:C282"/>
    <mergeCell ref="A283:C283"/>
    <mergeCell ref="A284:C284"/>
    <mergeCell ref="A275:C275"/>
    <mergeCell ref="A276:C276"/>
    <mergeCell ref="A277:C277"/>
    <mergeCell ref="A278:C278"/>
    <mergeCell ref="A279:C279"/>
    <mergeCell ref="A270:C270"/>
    <mergeCell ref="A271:C271"/>
    <mergeCell ref="A272:C272"/>
    <mergeCell ref="A273:C273"/>
    <mergeCell ref="A274:C274"/>
    <mergeCell ref="A265:C265"/>
    <mergeCell ref="A266:C266"/>
    <mergeCell ref="A267:C267"/>
    <mergeCell ref="A268:C268"/>
    <mergeCell ref="A269:C269"/>
    <mergeCell ref="A260:C260"/>
    <mergeCell ref="A261:C261"/>
    <mergeCell ref="A262:C262"/>
    <mergeCell ref="A263:C263"/>
    <mergeCell ref="A264:C264"/>
    <mergeCell ref="A255:C255"/>
    <mergeCell ref="A256:C256"/>
    <mergeCell ref="A257:C257"/>
    <mergeCell ref="A258:C258"/>
    <mergeCell ref="A259:C259"/>
    <mergeCell ref="A250:C250"/>
    <mergeCell ref="A251:C251"/>
    <mergeCell ref="A252:C252"/>
    <mergeCell ref="A253:C253"/>
    <mergeCell ref="A254:C254"/>
    <mergeCell ref="A245:C245"/>
    <mergeCell ref="A246:C246"/>
    <mergeCell ref="A247:C247"/>
    <mergeCell ref="A248:C248"/>
    <mergeCell ref="A249:C249"/>
    <mergeCell ref="A240:C240"/>
    <mergeCell ref="A241:C241"/>
    <mergeCell ref="A242:C242"/>
    <mergeCell ref="A243:C243"/>
    <mergeCell ref="A244:C244"/>
    <mergeCell ref="A235:C235"/>
    <mergeCell ref="A236:C236"/>
    <mergeCell ref="A237:C237"/>
    <mergeCell ref="A238:C238"/>
    <mergeCell ref="A239:C239"/>
    <mergeCell ref="A230:C230"/>
    <mergeCell ref="A231:C231"/>
    <mergeCell ref="A232:C232"/>
    <mergeCell ref="A233:C233"/>
    <mergeCell ref="A234:C234"/>
    <mergeCell ref="A225:C225"/>
    <mergeCell ref="A226:C226"/>
    <mergeCell ref="A227:C227"/>
    <mergeCell ref="A228:C228"/>
    <mergeCell ref="A229:C229"/>
    <mergeCell ref="A220:C220"/>
    <mergeCell ref="A221:C221"/>
    <mergeCell ref="A222:C222"/>
    <mergeCell ref="A223:C223"/>
    <mergeCell ref="A224:C224"/>
    <mergeCell ref="A215:C215"/>
    <mergeCell ref="A216:C216"/>
    <mergeCell ref="A217:C217"/>
    <mergeCell ref="A218:C218"/>
    <mergeCell ref="A219:C219"/>
    <mergeCell ref="A210:C210"/>
    <mergeCell ref="A211:C211"/>
    <mergeCell ref="A212:C212"/>
    <mergeCell ref="A213:C213"/>
    <mergeCell ref="A214:C214"/>
    <mergeCell ref="A205:C205"/>
    <mergeCell ref="A206:C206"/>
    <mergeCell ref="A207:C207"/>
    <mergeCell ref="A208:C208"/>
    <mergeCell ref="A209:C209"/>
    <mergeCell ref="A200:C200"/>
    <mergeCell ref="A201:C201"/>
    <mergeCell ref="A202:C202"/>
    <mergeCell ref="A203:C203"/>
    <mergeCell ref="A204:C204"/>
    <mergeCell ref="A195:C195"/>
    <mergeCell ref="A196:C196"/>
    <mergeCell ref="A197:C197"/>
    <mergeCell ref="A198:C198"/>
    <mergeCell ref="A199:C199"/>
    <mergeCell ref="A190:C190"/>
    <mergeCell ref="A191:C191"/>
    <mergeCell ref="A192:C192"/>
    <mergeCell ref="A193:C193"/>
    <mergeCell ref="A194:C194"/>
    <mergeCell ref="A185:C185"/>
    <mergeCell ref="A186:C186"/>
    <mergeCell ref="A187:C187"/>
    <mergeCell ref="A188:C188"/>
    <mergeCell ref="A189:C189"/>
    <mergeCell ref="A180:C180"/>
    <mergeCell ref="A181:C181"/>
    <mergeCell ref="A182:C182"/>
    <mergeCell ref="A183:C183"/>
    <mergeCell ref="A184:C184"/>
    <mergeCell ref="A175:C175"/>
    <mergeCell ref="A176:C176"/>
    <mergeCell ref="A177:C177"/>
    <mergeCell ref="A178:C178"/>
    <mergeCell ref="A179:C179"/>
    <mergeCell ref="A170:C170"/>
    <mergeCell ref="A171:C171"/>
    <mergeCell ref="A172:C172"/>
    <mergeCell ref="A173:C173"/>
    <mergeCell ref="A174:C174"/>
    <mergeCell ref="A165:C165"/>
    <mergeCell ref="A166:C166"/>
    <mergeCell ref="A167:C167"/>
    <mergeCell ref="A168:C168"/>
    <mergeCell ref="A169:C169"/>
    <mergeCell ref="A160:C160"/>
    <mergeCell ref="A161:C161"/>
    <mergeCell ref="A162:C162"/>
    <mergeCell ref="A163:C163"/>
    <mergeCell ref="A164:C164"/>
    <mergeCell ref="A155:C155"/>
    <mergeCell ref="A156:C156"/>
    <mergeCell ref="A157:C157"/>
    <mergeCell ref="A158:C158"/>
    <mergeCell ref="A159:C159"/>
    <mergeCell ref="A150:C150"/>
    <mergeCell ref="A151:C151"/>
    <mergeCell ref="A152:C152"/>
    <mergeCell ref="A153:C153"/>
    <mergeCell ref="A154:C154"/>
    <mergeCell ref="A145:C145"/>
    <mergeCell ref="A146:C146"/>
    <mergeCell ref="A147:C147"/>
    <mergeCell ref="A148:C148"/>
    <mergeCell ref="A149:C149"/>
    <mergeCell ref="A140:C140"/>
    <mergeCell ref="A141:C141"/>
    <mergeCell ref="A142:C142"/>
    <mergeCell ref="A143:C143"/>
    <mergeCell ref="A144:C144"/>
    <mergeCell ref="A135:C135"/>
    <mergeCell ref="A136:C136"/>
    <mergeCell ref="A137:C137"/>
    <mergeCell ref="A138:C138"/>
    <mergeCell ref="A139:C139"/>
    <mergeCell ref="A130:C130"/>
    <mergeCell ref="A131:C131"/>
    <mergeCell ref="A132:C132"/>
    <mergeCell ref="A133:C133"/>
    <mergeCell ref="A134:C134"/>
    <mergeCell ref="A125:C125"/>
    <mergeCell ref="A126:C126"/>
    <mergeCell ref="A127:C127"/>
    <mergeCell ref="A128:C128"/>
    <mergeCell ref="A129:C129"/>
    <mergeCell ref="A120:C120"/>
    <mergeCell ref="A121:C121"/>
    <mergeCell ref="A122:C122"/>
    <mergeCell ref="A123:C123"/>
    <mergeCell ref="A124:C124"/>
    <mergeCell ref="A115:C115"/>
    <mergeCell ref="A116:C116"/>
    <mergeCell ref="A117:C117"/>
    <mergeCell ref="A118:C118"/>
    <mergeCell ref="A119:C119"/>
    <mergeCell ref="A110:C110"/>
    <mergeCell ref="A111:C111"/>
    <mergeCell ref="A112:C112"/>
    <mergeCell ref="A113:C113"/>
    <mergeCell ref="A114:C114"/>
    <mergeCell ref="A105:C105"/>
    <mergeCell ref="A106:C106"/>
    <mergeCell ref="A107:C107"/>
    <mergeCell ref="A108:C108"/>
    <mergeCell ref="A109:C109"/>
    <mergeCell ref="A100:C100"/>
    <mergeCell ref="A101:C101"/>
    <mergeCell ref="A102:C102"/>
    <mergeCell ref="A103:C103"/>
    <mergeCell ref="A104:C104"/>
    <mergeCell ref="A95:C95"/>
    <mergeCell ref="A96:C96"/>
    <mergeCell ref="A97:C97"/>
    <mergeCell ref="A98:C98"/>
    <mergeCell ref="A99:C99"/>
    <mergeCell ref="A90:C90"/>
    <mergeCell ref="A91:C91"/>
    <mergeCell ref="A92:C92"/>
    <mergeCell ref="A93:C93"/>
    <mergeCell ref="A94:C94"/>
    <mergeCell ref="A85:C85"/>
    <mergeCell ref="A86:C86"/>
    <mergeCell ref="A87:C87"/>
    <mergeCell ref="A88:C88"/>
    <mergeCell ref="A89:C89"/>
    <mergeCell ref="A80:C80"/>
    <mergeCell ref="A81:C81"/>
    <mergeCell ref="A82:C82"/>
    <mergeCell ref="A83:C83"/>
    <mergeCell ref="A84:C84"/>
    <mergeCell ref="A75:C75"/>
    <mergeCell ref="A76:C76"/>
    <mergeCell ref="A77:C77"/>
    <mergeCell ref="A78:C78"/>
    <mergeCell ref="A79:C79"/>
    <mergeCell ref="A70:C70"/>
    <mergeCell ref="A71:C71"/>
    <mergeCell ref="A72:C72"/>
    <mergeCell ref="A73:C73"/>
    <mergeCell ref="A74:C74"/>
    <mergeCell ref="A65:C65"/>
    <mergeCell ref="A66:C66"/>
    <mergeCell ref="A67:C67"/>
    <mergeCell ref="A68:C68"/>
    <mergeCell ref="A69:C69"/>
    <mergeCell ref="A60:C60"/>
    <mergeCell ref="A61:C61"/>
    <mergeCell ref="A62:C62"/>
    <mergeCell ref="A63:C63"/>
    <mergeCell ref="A64:C64"/>
    <mergeCell ref="A55:C55"/>
    <mergeCell ref="A56:C56"/>
    <mergeCell ref="A57:C57"/>
    <mergeCell ref="A58:C58"/>
    <mergeCell ref="A59:C59"/>
    <mergeCell ref="A50:C50"/>
    <mergeCell ref="A51:C51"/>
    <mergeCell ref="A52:C52"/>
    <mergeCell ref="A53:C53"/>
    <mergeCell ref="A54:C54"/>
    <mergeCell ref="A45:C45"/>
    <mergeCell ref="A46:C46"/>
    <mergeCell ref="A47:C47"/>
    <mergeCell ref="A48:C48"/>
    <mergeCell ref="A49:C49"/>
    <mergeCell ref="A40:C40"/>
    <mergeCell ref="A41:C41"/>
    <mergeCell ref="A42:C42"/>
    <mergeCell ref="A43:C43"/>
    <mergeCell ref="A44:C44"/>
    <mergeCell ref="B8:E8"/>
    <mergeCell ref="B9:E9"/>
    <mergeCell ref="C10:E10"/>
    <mergeCell ref="A38:C38"/>
    <mergeCell ref="A39:C39"/>
    <mergeCell ref="A35:E35"/>
    <mergeCell ref="A34:E34"/>
    <mergeCell ref="A36:E36"/>
    <mergeCell ref="A11:E11"/>
    <mergeCell ref="A21:E21"/>
    <mergeCell ref="A22:E22"/>
    <mergeCell ref="B23:C23"/>
    <mergeCell ref="B24:C24"/>
    <mergeCell ref="B25:C25"/>
    <mergeCell ref="B26:C26"/>
    <mergeCell ref="B27:C27"/>
    <mergeCell ref="B28:C28"/>
    <mergeCell ref="B29:C29"/>
    <mergeCell ref="B30:C30"/>
    <mergeCell ref="B2:E2"/>
    <mergeCell ref="B3:E3"/>
    <mergeCell ref="B4:E4"/>
    <mergeCell ref="B5:E5"/>
    <mergeCell ref="B6:E6"/>
    <mergeCell ref="B7:E7"/>
    <mergeCell ref="B31:C31"/>
    <mergeCell ref="B32:C32"/>
    <mergeCell ref="B33:C33"/>
    <mergeCell ref="A12:D12"/>
    <mergeCell ref="A13:D13"/>
    <mergeCell ref="A14:D14"/>
    <mergeCell ref="A15:D15"/>
    <mergeCell ref="A16:D16"/>
    <mergeCell ref="A17:D17"/>
    <mergeCell ref="A18:D18"/>
    <mergeCell ref="A19:D19"/>
    <mergeCell ref="A20:D20"/>
  </mergeCells>
  <conditionalFormatting sqref="A38:E181">
    <cfRule type="notContainsBlanks" dxfId="3" priority="4">
      <formula>LEN(TRIM(A38))&gt;0</formula>
    </cfRule>
  </conditionalFormatting>
  <conditionalFormatting sqref="B23">
    <cfRule type="expression" dxfId="2" priority="2">
      <formula>ISNUMBER(OFFSET(B23,0,2))</formula>
    </cfRule>
  </conditionalFormatting>
  <conditionalFormatting sqref="B24:B33">
    <cfRule type="expression" dxfId="1" priority="1">
      <formula>ISNUMBER(OFFSET(B24,0,2))</formula>
    </cfRule>
  </conditionalFormatting>
  <pageMargins left="0.47" right="0.36" top="0.73" bottom="0.62" header="0.37" footer="0.34"/>
  <pageSetup scale="55" fitToHeight="0" orientation="portrait" r:id="rId1"/>
  <headerFooter alignWithMargins="0">
    <oddHeader xml:space="preserve">&amp;LCity of Franklin&amp;CSurety Calcutions&amp;R&amp;D
</oddHeader>
    <oddFooter>&amp;R&amp;"Times New Roman,Italic" Sheet &amp;P of 4</oddFooter>
  </headerFooter>
  <extLst>
    <ext xmlns:x14="http://schemas.microsoft.com/office/spreadsheetml/2009/9/main" uri="{78C0D931-6437-407d-A8EE-F0AAD7539E65}">
      <x14:conditionalFormattings>
        <x14:conditionalFormatting xmlns:xm="http://schemas.microsoft.com/office/excel/2006/main">
          <x14:cfRule type="notContainsText" priority="3" operator="notContains" id="{59E6871E-6389-45E2-989F-9510A75A3F0E}">
            <xm:f>ISERROR(SEARCH("-",D23))</xm:f>
            <xm:f>"-"</xm:f>
            <x14:dxf>
              <font>
                <b/>
                <i val="0"/>
              </font>
            </x14:dxf>
          </x14:cfRule>
          <xm:sqref>D23:D33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5852D-FB0F-4505-AF88-E193B4187675}">
  <sheetPr codeName="Sheet3"/>
  <dimension ref="A1:H568"/>
  <sheetViews>
    <sheetView workbookViewId="0">
      <selection activeCell="D34" sqref="D34"/>
    </sheetView>
  </sheetViews>
  <sheetFormatPr defaultRowHeight="12.75" x14ac:dyDescent="0.2"/>
  <cols>
    <col min="1" max="7" width="20.7109375" customWidth="1"/>
  </cols>
  <sheetData>
    <row r="1" spans="1:8" ht="16.5" x14ac:dyDescent="0.3">
      <c r="A1" t="str">
        <f>IF(AND((ISNUMBER('Surety Calculations Form'!D40)),('Surety Calculations Form'!D40)&gt;0)=TRUE,'Surety Calculations Form'!D40,"")</f>
        <v/>
      </c>
      <c r="B1" t="str">
        <f>IF('Surety Calculations Form'!E40&gt;0,'Surety Calculations Form'!E40,"")</f>
        <v/>
      </c>
      <c r="C1" t="str">
        <f>IF('Surety Calculations Form'!A40&gt;0,'Surety Calculations Form'!A40,"")</f>
        <v/>
      </c>
      <c r="D1" s="121" t="str">
        <f t="array" ref="D1">IFERROR(INDEX($A$1:$C$180,SMALL(IF($A$1:$A$180&lt;&gt;"",ROW($A$1:$A$180)),ROW(1:1)),1),"")</f>
        <v/>
      </c>
      <c r="E1" s="121" t="str">
        <f t="array" ref="E1">IFERROR(INDEX($A$1:$C$180,SMALL(IF($A$1:$A$180&lt;&gt;"",ROW($A$1:$A$180)),ROW(1:1)),2),"")</f>
        <v/>
      </c>
      <c r="F1" s="121" t="str">
        <f t="array" ref="F1">IFERROR(INDEX($A$1:$C$180,SMALL(IF($A$1:$A$180&lt;&gt;"",ROW($A$1:$A$180)),ROW(1:1)),3),"")</f>
        <v/>
      </c>
      <c r="G1" s="121" t="str">
        <f t="array" ref="G1">IFERROR(INDEX($A$1:$C$100,SMALL(IF($A$1:$A$100&lt;&gt;"",ROW($A$1:$A$100)),ROW(1:1)),4),"")</f>
        <v/>
      </c>
      <c r="H1" t="s">
        <v>154</v>
      </c>
    </row>
    <row r="2" spans="1:8" ht="16.5" x14ac:dyDescent="0.3">
      <c r="A2" t="str">
        <f>IF(AND((ISNUMBER('Surety Calculations Form'!D41)),('Surety Calculations Form'!D41)&gt;0)=TRUE,'Surety Calculations Form'!D41,"")</f>
        <v/>
      </c>
      <c r="B2" t="str">
        <f>IF('Surety Calculations Form'!E41&gt;0,'Surety Calculations Form'!E41,"")</f>
        <v>UNIT</v>
      </c>
      <c r="C2" t="str">
        <f>IF('Surety Calculations Form'!A41&gt;0,'Surety Calculations Form'!A41,"")</f>
        <v>I. CITY WATER:</v>
      </c>
      <c r="D2" s="121" t="str">
        <f t="array" ref="D2">IFERROR(INDEX($A$1:$C$180,SMALL(IF($A$1:$A$180&lt;&gt;"",ROW($A$1:$A$180)),ROW(2:2)),1),"")</f>
        <v/>
      </c>
      <c r="E2" s="121" t="str">
        <f t="array" ref="E2">IFERROR(INDEX($A$1:$C$180,SMALL(IF($A$1:$A$180&lt;&gt;"",ROW($A$1:$A$180)),ROW(2:2)),2),"")</f>
        <v/>
      </c>
      <c r="F2" s="121" t="str">
        <f t="array" ref="F2">IFERROR(INDEX($A$1:$C$180,SMALL(IF($A$1:$A$180&lt;&gt;"",ROW($A$1:$A$180)),ROW(2:2)),3),"")</f>
        <v/>
      </c>
      <c r="G2" s="121" t="str">
        <f t="array" ref="G2">IFERROR(INDEX($A$1:$C$100,SMALL(IF($A$1:$A$100&lt;&gt;"",ROW($A$1:$A$100)),ROW(2:2)),4),"")</f>
        <v/>
      </c>
    </row>
    <row r="3" spans="1:8" ht="16.5" x14ac:dyDescent="0.3">
      <c r="A3" t="str">
        <f>IF(AND((ISNUMBER('Surety Calculations Form'!D42)),('Surety Calculations Form'!D42)&gt;0)=TRUE,'Surety Calculations Form'!D42,"")</f>
        <v/>
      </c>
      <c r="B3" t="str">
        <f>IF('Surety Calculations Form'!E42&gt;0,'Surety Calculations Form'!E42,"")</f>
        <v>LF</v>
      </c>
      <c r="C3" t="str">
        <f>IF('Surety Calculations Form'!A42&gt;0,'Surety Calculations Form'!A42,"")</f>
        <v>6" MAIN</v>
      </c>
      <c r="D3" s="121" t="str">
        <f t="array" ref="D3">IFERROR(INDEX($A$1:$C$180,SMALL(IF($A$1:$A$180&lt;&gt;"",ROW($A$1:$A$180)),ROW(3:3)),1),"")</f>
        <v/>
      </c>
      <c r="E3" s="121" t="str">
        <f t="array" ref="E3">IFERROR(INDEX($A$1:$C$180,SMALL(IF($A$1:$A$180&lt;&gt;"",ROW($A$1:$A$180)),ROW(3:3)),2),"")</f>
        <v/>
      </c>
      <c r="F3" s="121" t="str">
        <f t="array" ref="F3">IFERROR(INDEX($A$1:$C$180,SMALL(IF($A$1:$A$180&lt;&gt;"",ROW($A$1:$A$180)),ROW(3:3)),3),"")</f>
        <v/>
      </c>
      <c r="G3" s="121" t="str">
        <f t="array" ref="G3">IFERROR(INDEX($A$1:$C$100,SMALL(IF($A$1:$A$100&lt;&gt;"",ROW($A$1:$A$100)),ROW(3:3)),4),"")</f>
        <v/>
      </c>
      <c r="H3" t="s">
        <v>153</v>
      </c>
    </row>
    <row r="4" spans="1:8" ht="16.5" x14ac:dyDescent="0.3">
      <c r="A4" t="str">
        <f>IF(AND((ISNUMBER('Surety Calculations Form'!D43)),('Surety Calculations Form'!D43)&gt;0)=TRUE,'Surety Calculations Form'!D43,"")</f>
        <v/>
      </c>
      <c r="B4" t="str">
        <f>IF('Surety Calculations Form'!E43&gt;0,'Surety Calculations Form'!E43,"")</f>
        <v>LF</v>
      </c>
      <c r="C4" t="str">
        <f>IF('Surety Calculations Form'!A43&gt;0,'Surety Calculations Form'!A43,"")</f>
        <v>8" MAIN</v>
      </c>
      <c r="D4" s="121" t="str">
        <f t="array" ref="D4">IFERROR(INDEX($A$1:$C$180,SMALL(IF($A$1:$A$180&lt;&gt;"",ROW($A$1:$A$180)),ROW(4:4)),1),"")</f>
        <v/>
      </c>
      <c r="E4" s="121" t="str">
        <f t="array" ref="E4">IFERROR(INDEX($A$1:$C$180,SMALL(IF($A$1:$A$180&lt;&gt;"",ROW($A$1:$A$180)),ROW(4:4)),2),"")</f>
        <v/>
      </c>
      <c r="F4" s="121" t="str">
        <f t="array" ref="F4">IFERROR(INDEX($A$1:$C$180,SMALL(IF($A$1:$A$180&lt;&gt;"",ROW($A$1:$A$180)),ROW(4:4)),3),"")</f>
        <v/>
      </c>
      <c r="G4" s="121" t="str">
        <f t="array" ref="G4">IFERROR(INDEX($A$1:$C$100,SMALL(IF($A$1:$A$100&lt;&gt;"",ROW($A$1:$A$100)),ROW(4:4)),4),"")</f>
        <v/>
      </c>
      <c r="H4" t="s">
        <v>155</v>
      </c>
    </row>
    <row r="5" spans="1:8" ht="16.5" x14ac:dyDescent="0.3">
      <c r="A5" t="str">
        <f>IF(AND((ISNUMBER('Surety Calculations Form'!D44)),('Surety Calculations Form'!D44)&gt;0)=TRUE,'Surety Calculations Form'!D44,"")</f>
        <v/>
      </c>
      <c r="B5" t="str">
        <f>IF('Surety Calculations Form'!E44&gt;0,'Surety Calculations Form'!E44,"")</f>
        <v>LF</v>
      </c>
      <c r="C5" t="str">
        <f>IF('Surety Calculations Form'!A44&gt;0,'Surety Calculations Form'!A44,"")</f>
        <v>10" MAIN</v>
      </c>
      <c r="D5" s="121" t="str">
        <f t="array" ref="D5">IFERROR(INDEX($A$1:$C$180,SMALL(IF($A$1:$A$180&lt;&gt;"",ROW($A$1:$A$180)),ROW(5:5)),1),"")</f>
        <v/>
      </c>
      <c r="E5" s="121" t="str">
        <f t="array" ref="E5">IFERROR(INDEX($A$1:$C$180,SMALL(IF($A$1:$A$180&lt;&gt;"",ROW($A$1:$A$180)),ROW(5:5)),2),"")</f>
        <v/>
      </c>
      <c r="F5" s="121" t="str">
        <f t="array" ref="F5">IFERROR(INDEX($A$1:$C$180,SMALL(IF($A$1:$A$180&lt;&gt;"",ROW($A$1:$A$180)),ROW(5:5)),3),"")</f>
        <v/>
      </c>
      <c r="G5" s="121" t="str">
        <f t="array" ref="G5">IFERROR(INDEX($A$1:$C$100,SMALL(IF($A$1:$A$100&lt;&gt;"",ROW($A$1:$A$100)),ROW(5:5)),4),"")</f>
        <v/>
      </c>
      <c r="H5" t="s">
        <v>156</v>
      </c>
    </row>
    <row r="6" spans="1:8" ht="16.5" x14ac:dyDescent="0.3">
      <c r="A6" t="str">
        <f>IF(AND((ISNUMBER('Surety Calculations Form'!D45)),('Surety Calculations Form'!D45)&gt;0)=TRUE,'Surety Calculations Form'!D45,"")</f>
        <v/>
      </c>
      <c r="B6" t="str">
        <f>IF('Surety Calculations Form'!E45&gt;0,'Surety Calculations Form'!E45,"")</f>
        <v>LF</v>
      </c>
      <c r="C6" t="str">
        <f>IF('Surety Calculations Form'!A45&gt;0,'Surety Calculations Form'!A45,"")</f>
        <v>12" MAIN</v>
      </c>
      <c r="D6" s="121" t="str">
        <f t="array" ref="D6">IFERROR(INDEX($A$1:$C$180,SMALL(IF($A$1:$A$180&lt;&gt;"",ROW($A$1:$A$180)),ROW(6:6)),1),"")</f>
        <v/>
      </c>
      <c r="E6" s="121" t="str">
        <f t="array" ref="E6">IFERROR(INDEX($A$1:$C$180,SMALL(IF($A$1:$A$180&lt;&gt;"",ROW($A$1:$A$180)),ROW(6:6)),2),"")</f>
        <v/>
      </c>
      <c r="F6" s="121" t="str">
        <f t="array" ref="F6">IFERROR(INDEX($A$1:$C$180,SMALL(IF($A$1:$A$180&lt;&gt;"",ROW($A$1:$A$180)),ROW(6:6)),3),"")</f>
        <v/>
      </c>
      <c r="G6" s="121" t="str">
        <f t="array" ref="G6">IFERROR(INDEX($A$1:$C$100,SMALL(IF($A$1:$A$100&lt;&gt;"",ROW($A$1:$A$100)),ROW(6:6)),4),"")</f>
        <v/>
      </c>
      <c r="H6" t="s">
        <v>152</v>
      </c>
    </row>
    <row r="7" spans="1:8" ht="16.5" x14ac:dyDescent="0.3">
      <c r="A7" t="str">
        <f>IF(AND((ISNUMBER('Surety Calculations Form'!D46)),('Surety Calculations Form'!D46)&gt;0)=TRUE,'Surety Calculations Form'!D46,"")</f>
        <v/>
      </c>
      <c r="B7" t="str">
        <f>IF('Surety Calculations Form'!E46&gt;0,'Surety Calculations Form'!E46,"")</f>
        <v>LF</v>
      </c>
      <c r="C7" t="str">
        <f>IF('Surety Calculations Form'!A46&gt;0,'Surety Calculations Form'!A46,"")</f>
        <v>16" MAIN</v>
      </c>
      <c r="D7" s="121" t="str">
        <f t="array" ref="D7">IFERROR(INDEX($A$1:$C$180,SMALL(IF($A$1:$A$180&lt;&gt;"",ROW($A$1:$A$180)),ROW(7:7)),1),"")</f>
        <v/>
      </c>
      <c r="E7" s="121" t="str">
        <f t="array" ref="E7">IFERROR(INDEX($A$1:$C$180,SMALL(IF($A$1:$A$180&lt;&gt;"",ROW($A$1:$A$180)),ROW(7:7)),2),"")</f>
        <v/>
      </c>
      <c r="F7" s="121" t="str">
        <f t="array" ref="F7">IFERROR(INDEX($A$1:$C$180,SMALL(IF($A$1:$A$180&lt;&gt;"",ROW($A$1:$A$180)),ROW(7:7)),3),"")</f>
        <v/>
      </c>
      <c r="G7" s="121" t="str">
        <f t="array" ref="G7">IFERROR(INDEX($A$1:$C$100,SMALL(IF($A$1:$A$100&lt;&gt;"",ROW($A$1:$A$100)),ROW(7:7)),4),"")</f>
        <v/>
      </c>
      <c r="H7" t="s">
        <v>157</v>
      </c>
    </row>
    <row r="8" spans="1:8" ht="16.5" x14ac:dyDescent="0.3">
      <c r="A8" t="str">
        <f>IF(AND((ISNUMBER('Surety Calculations Form'!D47)),('Surety Calculations Form'!D47)&gt;0)=TRUE,'Surety Calculations Form'!D47,"")</f>
        <v/>
      </c>
      <c r="B8" t="str">
        <f>IF('Surety Calculations Form'!E47&gt;0,'Surety Calculations Form'!E47,"")</f>
        <v>LF</v>
      </c>
      <c r="C8" t="str">
        <f>IF('Surety Calculations Form'!A47&gt;0,'Surety Calculations Form'!A47,"")</f>
        <v>24" MAIN</v>
      </c>
      <c r="D8" s="121" t="str">
        <f t="array" ref="D8">IFERROR(INDEX($A$1:$C$180,SMALL(IF($A$1:$A$180&lt;&gt;"",ROW($A$1:$A$180)),ROW(8:8)),1),"")</f>
        <v/>
      </c>
      <c r="E8" s="121" t="str">
        <f t="array" ref="E8">IFERROR(INDEX($A$1:$C$180,SMALL(IF($A$1:$A$180&lt;&gt;"",ROW($A$1:$A$180)),ROW(8:8)),2),"")</f>
        <v/>
      </c>
      <c r="F8" s="121" t="str">
        <f t="array" ref="F8">IFERROR(INDEX($A$1:$C$180,SMALL(IF($A$1:$A$180&lt;&gt;"",ROW($A$1:$A$180)),ROW(8:8)),3),"")</f>
        <v/>
      </c>
      <c r="G8" s="121" t="str">
        <f t="array" ref="G8">IFERROR(INDEX($A$1:$C$100,SMALL(IF($A$1:$A$100&lt;&gt;"",ROW($A$1:$A$100)),ROW(8:8)),4),"")</f>
        <v/>
      </c>
    </row>
    <row r="9" spans="1:8" ht="16.5" x14ac:dyDescent="0.3">
      <c r="A9" t="str">
        <f>IF(AND((ISNUMBER('Surety Calculations Form'!D48)),('Surety Calculations Form'!D48)&gt;0)=TRUE,'Surety Calculations Form'!D48,"")</f>
        <v/>
      </c>
      <c r="B9" t="str">
        <f>IF('Surety Calculations Form'!E48&gt;0,'Surety Calculations Form'!E48,"")</f>
        <v>LS</v>
      </c>
      <c r="C9" t="str">
        <f>IF('Surety Calculations Form'!A48&gt;0,'Surety Calculations Form'!A48,"")</f>
        <v>BOOSTER STATION (applicant to provide quote from manufacturer)</v>
      </c>
      <c r="D9" s="121" t="str">
        <f t="array" ref="D9">IFERROR(INDEX($A$1:$C$180,SMALL(IF($A$1:$A$180&lt;&gt;"",ROW($A$1:$A$180)),ROW(9:9)),1),"")</f>
        <v/>
      </c>
      <c r="E9" s="121" t="str">
        <f t="array" ref="E9">IFERROR(INDEX($A$1:$C$180,SMALL(IF($A$1:$A$180&lt;&gt;"",ROW($A$1:$A$180)),ROW(9:9)),2),"")</f>
        <v/>
      </c>
      <c r="F9" s="121" t="str">
        <f t="array" ref="F9">IFERROR(INDEX($A$1:$C$180,SMALL(IF($A$1:$A$180&lt;&gt;"",ROW($A$1:$A$180)),ROW(9:9)),3),"")</f>
        <v/>
      </c>
      <c r="G9" s="121" t="str">
        <f t="array" ref="G9">IFERROR(INDEX($A$1:$C$100,SMALL(IF($A$1:$A$100&lt;&gt;"",ROW($A$1:$A$100)),ROW(9:9)),4),"")</f>
        <v/>
      </c>
    </row>
    <row r="10" spans="1:8" ht="16.5" x14ac:dyDescent="0.3">
      <c r="A10" t="str">
        <f>IF(AND((ISNUMBER('Surety Calculations Form'!D49)),('Surety Calculations Form'!D49)&gt;0)=TRUE,'Surety Calculations Form'!D49,"")</f>
        <v/>
      </c>
      <c r="B10" t="str">
        <f>IF('Surety Calculations Form'!E49&gt;0,'Surety Calculations Form'!E49,"")</f>
        <v>EA</v>
      </c>
      <c r="C10" t="str">
        <f>IF('Surety Calculations Form'!A49&gt;0,'Surety Calculations Form'!A49,"")</f>
        <v>FIRE HYDRANT</v>
      </c>
      <c r="D10" s="121" t="str">
        <f t="array" ref="D10">IFERROR(INDEX($A$1:$C$180,SMALL(IF($A$1:$A$180&lt;&gt;"",ROW($A$1:$A$180)),ROW(10:10)),1),"")</f>
        <v/>
      </c>
      <c r="E10" s="121" t="str">
        <f t="array" ref="E10">IFERROR(INDEX($A$1:$C$180,SMALL(IF($A$1:$A$180&lt;&gt;"",ROW($A$1:$A$180)),ROW(10:10)),2),"")</f>
        <v/>
      </c>
      <c r="F10" s="121" t="str">
        <f t="array" ref="F10">IFERROR(INDEX($A$1:$C$180,SMALL(IF($A$1:$A$180&lt;&gt;"",ROW($A$1:$A$180)),ROW(10:10)),3),"")</f>
        <v/>
      </c>
      <c r="G10" s="121" t="str">
        <f t="array" ref="G10">IFERROR(INDEX($A$1:$C$100,SMALL(IF($A$1:$A$100&lt;&gt;"",ROW($A$1:$A$100)),ROW(10:10)),4),"")</f>
        <v/>
      </c>
    </row>
    <row r="11" spans="1:8" ht="16.5" x14ac:dyDescent="0.3">
      <c r="A11" t="str">
        <f>IF(AND((ISNUMBER('Surety Calculations Form'!D50)),('Surety Calculations Form'!D50)&gt;0)=TRUE,'Surety Calculations Form'!D50,"")</f>
        <v/>
      </c>
      <c r="B11" t="str">
        <f>IF('Surety Calculations Form'!E50&gt;0,'Surety Calculations Form'!E50,"")</f>
        <v/>
      </c>
      <c r="C11" t="str">
        <f>IF('Surety Calculations Form'!A50&gt;0,'Surety Calculations Form'!A50,"")</f>
        <v/>
      </c>
      <c r="D11" s="121" t="str">
        <f t="array" ref="D11">IFERROR(INDEX($A$1:$C$180,SMALL(IF($A$1:$A$180&lt;&gt;"",ROW($A$1:$A$180)),ROW(11:11)),1),"")</f>
        <v/>
      </c>
      <c r="E11" s="121" t="str">
        <f t="array" ref="E11">IFERROR(INDEX($A$1:$C$180,SMALL(IF($A$1:$A$180&lt;&gt;"",ROW($A$1:$A$180)),ROW(11:11)),2),"")</f>
        <v/>
      </c>
      <c r="F11" s="121" t="str">
        <f t="array" ref="F11">IFERROR(INDEX($A$1:$C$180,SMALL(IF($A$1:$A$180&lt;&gt;"",ROW($A$1:$A$180)),ROW(11:11)),3),"")</f>
        <v/>
      </c>
      <c r="G11" s="121" t="str">
        <f t="array" ref="G11">IFERROR(INDEX($A$1:$C$100,SMALL(IF($A$1:$A$100&lt;&gt;"",ROW($A$1:$A$100)),ROW(11:11)),4),"")</f>
        <v/>
      </c>
    </row>
    <row r="12" spans="1:8" ht="16.5" x14ac:dyDescent="0.3">
      <c r="A12" t="str">
        <f>IF(AND((ISNUMBER('Surety Calculations Form'!D51)),('Surety Calculations Form'!D51)&gt;0)=TRUE,'Surety Calculations Form'!D51,"")</f>
        <v/>
      </c>
      <c r="B12" t="str">
        <f>IF('Surety Calculations Form'!E51&gt;0,'Surety Calculations Form'!E51,"")</f>
        <v/>
      </c>
      <c r="C12" t="str">
        <f>IF('Surety Calculations Form'!A51&gt;0,'Surety Calculations Form'!A51,"")</f>
        <v xml:space="preserve">Note: City Water includes all Public, City of Franklin District Water Infrastructure. Do not include private service lines. </v>
      </c>
      <c r="D12" s="121" t="str">
        <f t="array" ref="D12">IFERROR(INDEX($A$1:$C$180,SMALL(IF($A$1:$A$180&lt;&gt;"",ROW($A$1:$A$180)),ROW(12:12)),1),"")</f>
        <v/>
      </c>
      <c r="E12" s="121" t="str">
        <f t="array" ref="E12">IFERROR(INDEX($A$1:$C$180,SMALL(IF($A$1:$A$180&lt;&gt;"",ROW($A$1:$A$180)),ROW(12:12)),2),"")</f>
        <v/>
      </c>
      <c r="F12" s="121" t="str">
        <f t="array" ref="F12">IFERROR(INDEX($A$1:$C$180,SMALL(IF($A$1:$A$180&lt;&gt;"",ROW($A$1:$A$180)),ROW(12:12)),3),"")</f>
        <v/>
      </c>
      <c r="G12" s="121" t="str">
        <f t="array" ref="G12">IFERROR(INDEX($A$1:$C$100,SMALL(IF($A$1:$A$100&lt;&gt;"",ROW($A$1:$A$100)),ROW(12:12)),4),"")</f>
        <v/>
      </c>
    </row>
    <row r="13" spans="1:8" ht="16.5" x14ac:dyDescent="0.3">
      <c r="A13" t="str">
        <f>IF(AND((ISNUMBER('Surety Calculations Form'!D52)),('Surety Calculations Form'!D52)&gt;0)=TRUE,'Surety Calculations Form'!D52,"")</f>
        <v/>
      </c>
      <c r="B13" t="str">
        <f>IF('Surety Calculations Form'!E52&gt;0,'Surety Calculations Form'!E52,"")</f>
        <v/>
      </c>
      <c r="C13" t="str">
        <f>IF('Surety Calculations Form'!A52&gt;0,'Surety Calculations Form'!A52,"")</f>
        <v/>
      </c>
      <c r="D13" s="121" t="str">
        <f t="array" ref="D13">IFERROR(INDEX($A$1:$C$180,SMALL(IF($A$1:$A$180&lt;&gt;"",ROW($A$1:$A$180)),ROW(13:13)),1),"")</f>
        <v/>
      </c>
      <c r="E13" s="121" t="str">
        <f t="array" ref="E13">IFERROR(INDEX($A$1:$C$180,SMALL(IF($A$1:$A$180&lt;&gt;"",ROW($A$1:$A$180)),ROW(13:13)),2),"")</f>
        <v/>
      </c>
      <c r="F13" s="121" t="str">
        <f t="array" ref="F13">IFERROR(INDEX($A$1:$C$180,SMALL(IF($A$1:$A$180&lt;&gt;"",ROW($A$1:$A$180)),ROW(13:13)),3),"")</f>
        <v/>
      </c>
      <c r="G13" s="121" t="str">
        <f t="array" ref="G13">IFERROR(INDEX($A$1:$C$100,SMALL(IF($A$1:$A$100&lt;&gt;"",ROW($A$1:$A$100)),ROW(13:13)),4),"")</f>
        <v/>
      </c>
    </row>
    <row r="14" spans="1:8" ht="16.5" x14ac:dyDescent="0.3">
      <c r="A14" t="str">
        <f>IF(AND((ISNUMBER('Surety Calculations Form'!D53)),('Surety Calculations Form'!D53)&gt;0)=TRUE,'Surety Calculations Form'!D53,"")</f>
        <v/>
      </c>
      <c r="B14" t="str">
        <f>IF('Surety Calculations Form'!E53&gt;0,'Surety Calculations Form'!E53,"")</f>
        <v>UNIT</v>
      </c>
      <c r="C14" t="str">
        <f>IF('Surety Calculations Form'!A53&gt;0,'Surety Calculations Form'!A53,"")</f>
        <v>II. CITY SEWER:</v>
      </c>
      <c r="D14" s="121" t="str">
        <f t="array" ref="D14">IFERROR(INDEX($A$1:$C$180,SMALL(IF($A$1:$A$180&lt;&gt;"",ROW($A$1:$A$180)),ROW(14:14)),1),"")</f>
        <v/>
      </c>
      <c r="E14" s="121" t="str">
        <f t="array" ref="E14">IFERROR(INDEX($A$1:$C$180,SMALL(IF($A$1:$A$180&lt;&gt;"",ROW($A$1:$A$180)),ROW(14:14)),2),"")</f>
        <v/>
      </c>
      <c r="F14" s="121" t="str">
        <f t="array" ref="F14">IFERROR(INDEX($A$1:$C$180,SMALL(IF($A$1:$A$180&lt;&gt;"",ROW($A$1:$A$180)),ROW(14:14)),3),"")</f>
        <v/>
      </c>
      <c r="G14" s="121" t="str">
        <f t="array" ref="G14">IFERROR(INDEX($A$1:$C$100,SMALL(IF($A$1:$A$100&lt;&gt;"",ROW($A$1:$A$100)),ROW(14:14)),4),"")</f>
        <v/>
      </c>
    </row>
    <row r="15" spans="1:8" ht="16.5" x14ac:dyDescent="0.3">
      <c r="A15" t="str">
        <f>IF(AND((ISNUMBER('Surety Calculations Form'!D54)),('Surety Calculations Form'!D54)&gt;0)=TRUE,'Surety Calculations Form'!D54,"")</f>
        <v/>
      </c>
      <c r="B15" t="str">
        <f>IF('Surety Calculations Form'!E54&gt;0,'Surety Calculations Form'!E54,"")</f>
        <v>LF</v>
      </c>
      <c r="C15" t="str">
        <f>IF('Surety Calculations Form'!A54&gt;0,'Surety Calculations Form'!A54,"")</f>
        <v>8" MAIN</v>
      </c>
      <c r="D15" s="121" t="str">
        <f t="array" ref="D15">IFERROR(INDEX($A$1:$C$180,SMALL(IF($A$1:$A$180&lt;&gt;"",ROW($A$1:$A$180)),ROW(15:15)),1),"")</f>
        <v/>
      </c>
      <c r="E15" s="121" t="str">
        <f t="array" ref="E15">IFERROR(INDEX($A$1:$C$180,SMALL(IF($A$1:$A$180&lt;&gt;"",ROW($A$1:$A$180)),ROW(15:15)),2),"")</f>
        <v/>
      </c>
      <c r="F15" s="121" t="str">
        <f t="array" ref="F15">IFERROR(INDEX($A$1:$C$180,SMALL(IF($A$1:$A$180&lt;&gt;"",ROW($A$1:$A$180)),ROW(15:15)),3),"")</f>
        <v/>
      </c>
      <c r="G15" s="121" t="str">
        <f t="array" ref="G15">IFERROR(INDEX($A$1:$C$100,SMALL(IF($A$1:$A$100&lt;&gt;"",ROW($A$1:$A$100)),ROW(15:15)),4),"")</f>
        <v/>
      </c>
    </row>
    <row r="16" spans="1:8" ht="16.5" x14ac:dyDescent="0.3">
      <c r="A16" t="str">
        <f>IF(AND((ISNUMBER('Surety Calculations Form'!D55)),('Surety Calculations Form'!D55)&gt;0)=TRUE,'Surety Calculations Form'!D55,"")</f>
        <v/>
      </c>
      <c r="B16" t="str">
        <f>IF('Surety Calculations Form'!E55&gt;0,'Surety Calculations Form'!E55,"")</f>
        <v>LF</v>
      </c>
      <c r="C16" t="str">
        <f>IF('Surety Calculations Form'!A55&gt;0,'Surety Calculations Form'!A55,"")</f>
        <v>10" MAIN</v>
      </c>
      <c r="D16" s="121" t="str">
        <f t="array" ref="D16">IFERROR(INDEX($A$1:$C$180,SMALL(IF($A$1:$A$180&lt;&gt;"",ROW($A$1:$A$180)),ROW(16:16)),1),"")</f>
        <v/>
      </c>
      <c r="E16" s="121" t="str">
        <f t="array" ref="E16">IFERROR(INDEX($A$1:$C$180,SMALL(IF($A$1:$A$180&lt;&gt;"",ROW($A$1:$A$180)),ROW(16:16)),2),"")</f>
        <v/>
      </c>
      <c r="F16" s="121" t="str">
        <f t="array" ref="F16">IFERROR(INDEX($A$1:$C$180,SMALL(IF($A$1:$A$180&lt;&gt;"",ROW($A$1:$A$180)),ROW(16:16)),3),"")</f>
        <v/>
      </c>
      <c r="G16" s="121" t="str">
        <f t="array" ref="G16">IFERROR(INDEX($A$1:$C$100,SMALL(IF($A$1:$A$100&lt;&gt;"",ROW($A$1:$A$100)),ROW(16:16)),4),"")</f>
        <v/>
      </c>
    </row>
    <row r="17" spans="1:7" ht="16.5" x14ac:dyDescent="0.3">
      <c r="A17" t="str">
        <f>IF(AND((ISNUMBER('Surety Calculations Form'!D56)),('Surety Calculations Form'!D56)&gt;0)=TRUE,'Surety Calculations Form'!D56,"")</f>
        <v/>
      </c>
      <c r="B17" t="str">
        <f>IF('Surety Calculations Form'!E56&gt;0,'Surety Calculations Form'!E56,"")</f>
        <v>LF</v>
      </c>
      <c r="C17" t="str">
        <f>IF('Surety Calculations Form'!A56&gt;0,'Surety Calculations Form'!A56,"")</f>
        <v>12" MAIN</v>
      </c>
      <c r="D17" s="121" t="str">
        <f t="array" ref="D17">IFERROR(INDEX($A$1:$C$180,SMALL(IF($A$1:$A$180&lt;&gt;"",ROW($A$1:$A$180)),ROW(17:17)),1),"")</f>
        <v/>
      </c>
      <c r="E17" s="121" t="str">
        <f t="array" ref="E17">IFERROR(INDEX($A$1:$C$180,SMALL(IF($A$1:$A$180&lt;&gt;"",ROW($A$1:$A$180)),ROW(17:17)),2),"")</f>
        <v/>
      </c>
      <c r="F17" s="121" t="str">
        <f t="array" ref="F17">IFERROR(INDEX($A$1:$C$180,SMALL(IF($A$1:$A$180&lt;&gt;"",ROW($A$1:$A$180)),ROW(17:17)),3),"")</f>
        <v/>
      </c>
      <c r="G17" s="121" t="str">
        <f t="array" ref="G17">IFERROR(INDEX($A$1:$C$100,SMALL(IF($A$1:$A$100&lt;&gt;"",ROW($A$1:$A$100)),ROW(17:17)),4),"")</f>
        <v/>
      </c>
    </row>
    <row r="18" spans="1:7" ht="16.5" x14ac:dyDescent="0.3">
      <c r="A18" t="str">
        <f>IF(AND((ISNUMBER('Surety Calculations Form'!D57)),('Surety Calculations Form'!D57)&gt;0)=TRUE,'Surety Calculations Form'!D57,"")</f>
        <v/>
      </c>
      <c r="B18" t="str">
        <f>IF('Surety Calculations Form'!E57&gt;0,'Surety Calculations Form'!E57,"")</f>
        <v>LF</v>
      </c>
      <c r="C18" t="str">
        <f>IF('Surety Calculations Form'!A57&gt;0,'Surety Calculations Form'!A57,"")</f>
        <v>15" MAIN</v>
      </c>
      <c r="D18" s="121" t="str">
        <f t="array" ref="D18">IFERROR(INDEX($A$1:$C$180,SMALL(IF($A$1:$A$180&lt;&gt;"",ROW($A$1:$A$180)),ROW(18:18)),1),"")</f>
        <v/>
      </c>
      <c r="E18" s="121" t="str">
        <f t="array" ref="E18">IFERROR(INDEX($A$1:$C$180,SMALL(IF($A$1:$A$180&lt;&gt;"",ROW($A$1:$A$180)),ROW(18:18)),2),"")</f>
        <v/>
      </c>
      <c r="F18" s="121" t="str">
        <f t="array" ref="F18">IFERROR(INDEX($A$1:$C$180,SMALL(IF($A$1:$A$180&lt;&gt;"",ROW($A$1:$A$180)),ROW(18:18)),3),"")</f>
        <v/>
      </c>
      <c r="G18" s="121" t="str">
        <f t="array" ref="G18">IFERROR(INDEX($A$1:$C$100,SMALL(IF($A$1:$A$100&lt;&gt;"",ROW($A$1:$A$100)),ROW(18:18)),4),"")</f>
        <v/>
      </c>
    </row>
    <row r="19" spans="1:7" ht="16.5" x14ac:dyDescent="0.3">
      <c r="A19" t="str">
        <f>IF(AND((ISNUMBER('Surety Calculations Form'!D58)),('Surety Calculations Form'!D58)&gt;0)=TRUE,'Surety Calculations Form'!D58,"")</f>
        <v/>
      </c>
      <c r="B19" t="str">
        <f>IF('Surety Calculations Form'!E58&gt;0,'Surety Calculations Form'!E58,"")</f>
        <v>LF</v>
      </c>
      <c r="C19" t="str">
        <f>IF('Surety Calculations Form'!A58&gt;0,'Surety Calculations Form'!A58,"")</f>
        <v>18" MAIN</v>
      </c>
      <c r="D19" s="121" t="str">
        <f t="array" ref="D19">IFERROR(INDEX($A$1:$C$180,SMALL(IF($A$1:$A$180&lt;&gt;"",ROW($A$1:$A$180)),ROW(19:19)),1),"")</f>
        <v/>
      </c>
      <c r="E19" s="121" t="str">
        <f t="array" ref="E19">IFERROR(INDEX($A$1:$C$180,SMALL(IF($A$1:$A$180&lt;&gt;"",ROW($A$1:$A$180)),ROW(19:19)),2),"")</f>
        <v/>
      </c>
      <c r="F19" s="121" t="str">
        <f t="array" ref="F19">IFERROR(INDEX($A$1:$C$180,SMALL(IF($A$1:$A$180&lt;&gt;"",ROW($A$1:$A$180)),ROW(19:19)),3),"")</f>
        <v/>
      </c>
      <c r="G19" s="121" t="str">
        <f t="array" ref="G19">IFERROR(INDEX($A$1:$C$100,SMALL(IF($A$1:$A$100&lt;&gt;"",ROW($A$1:$A$100)),ROW(19:19)),4),"")</f>
        <v/>
      </c>
    </row>
    <row r="20" spans="1:7" ht="16.5" x14ac:dyDescent="0.3">
      <c r="A20" t="str">
        <f>IF(AND((ISNUMBER('Surety Calculations Form'!D59)),('Surety Calculations Form'!D59)&gt;0)=TRUE,'Surety Calculations Form'!D59,"")</f>
        <v/>
      </c>
      <c r="B20" t="str">
        <f>IF('Surety Calculations Form'!E59&gt;0,'Surety Calculations Form'!E59,"")</f>
        <v>LF</v>
      </c>
      <c r="C20" t="str">
        <f>IF('Surety Calculations Form'!A59&gt;0,'Surety Calculations Form'!A59,"")</f>
        <v>24" MAIN</v>
      </c>
      <c r="D20" s="121" t="str">
        <f t="array" ref="D20">IFERROR(INDEX($A$1:$C$180,SMALL(IF($A$1:$A$180&lt;&gt;"",ROW($A$1:$A$180)),ROW(20:20)),1),"")</f>
        <v/>
      </c>
      <c r="E20" s="121" t="str">
        <f t="array" ref="E20">IFERROR(INDEX($A$1:$C$180,SMALL(IF($A$1:$A$180&lt;&gt;"",ROW($A$1:$A$180)),ROW(20:20)),2),"")</f>
        <v/>
      </c>
      <c r="F20" s="121" t="str">
        <f t="array" ref="F20">IFERROR(INDEX($A$1:$C$180,SMALL(IF($A$1:$A$180&lt;&gt;"",ROW($A$1:$A$180)),ROW(20:20)),3),"")</f>
        <v/>
      </c>
      <c r="G20" s="121" t="str">
        <f t="array" ref="G20">IFERROR(INDEX($A$1:$C$100,SMALL(IF($A$1:$A$100&lt;&gt;"",ROW($A$1:$A$100)),ROW(20:20)),4),"")</f>
        <v/>
      </c>
    </row>
    <row r="21" spans="1:7" ht="16.5" x14ac:dyDescent="0.3">
      <c r="A21" t="str">
        <f>IF(AND((ISNUMBER('Surety Calculations Form'!D60)),('Surety Calculations Form'!D60)&gt;0)=TRUE,'Surety Calculations Form'!D60,"")</f>
        <v/>
      </c>
      <c r="B21" t="str">
        <f>IF('Surety Calculations Form'!E60&gt;0,'Surety Calculations Form'!E60,"")</f>
        <v>LF</v>
      </c>
      <c r="C21" t="str">
        <f>IF('Surety Calculations Form'!A60&gt;0,'Surety Calculations Form'!A60,"")</f>
        <v>30" MAIN</v>
      </c>
      <c r="D21" s="121" t="str">
        <f t="array" ref="D21">IFERROR(INDEX($A$1:$C$180,SMALL(IF($A$1:$A$180&lt;&gt;"",ROW($A$1:$A$180)),ROW(21:21)),1),"")</f>
        <v/>
      </c>
      <c r="E21" s="121" t="str">
        <f t="array" ref="E21">IFERROR(INDEX($A$1:$C$180,SMALL(IF($A$1:$A$180&lt;&gt;"",ROW($A$1:$A$180)),ROW(21:21)),2),"")</f>
        <v/>
      </c>
      <c r="F21" s="121" t="str">
        <f t="array" ref="F21">IFERROR(INDEX($A$1:$C$180,SMALL(IF($A$1:$A$180&lt;&gt;"",ROW($A$1:$A$180)),ROW(21:21)),3),"")</f>
        <v/>
      </c>
      <c r="G21" s="121" t="str">
        <f t="array" ref="G21">IFERROR(INDEX($A$1:$C$100,SMALL(IF($A$1:$A$100&lt;&gt;"",ROW($A$1:$A$100)),ROW(21:21)),4),"")</f>
        <v/>
      </c>
    </row>
    <row r="22" spans="1:7" ht="16.5" x14ac:dyDescent="0.3">
      <c r="A22" t="str">
        <f>IF(AND((ISNUMBER('Surety Calculations Form'!D61)),('Surety Calculations Form'!D61)&gt;0)=TRUE,'Surety Calculations Form'!D61,"")</f>
        <v/>
      </c>
      <c r="B22" t="str">
        <f>IF('Surety Calculations Form'!E61&gt;0,'Surety Calculations Form'!E61,"")</f>
        <v>EA</v>
      </c>
      <c r="C22" t="str">
        <f>IF('Surety Calculations Form'!A61&gt;0,'Surety Calculations Form'!A61,"")</f>
        <v>4' MANHOLES</v>
      </c>
      <c r="D22" s="121" t="str">
        <f t="array" ref="D22">IFERROR(INDEX($A$1:$C$180,SMALL(IF($A$1:$A$180&lt;&gt;"",ROW($A$1:$A$180)),ROW(22:22)),1),"")</f>
        <v/>
      </c>
      <c r="E22" s="121" t="str">
        <f t="array" ref="E22">IFERROR(INDEX($A$1:$C$180,SMALL(IF($A$1:$A$180&lt;&gt;"",ROW($A$1:$A$180)),ROW(22:22)),2),"")</f>
        <v/>
      </c>
      <c r="F22" s="121" t="str">
        <f t="array" ref="F22">IFERROR(INDEX($A$1:$C$180,SMALL(IF($A$1:$A$180&lt;&gt;"",ROW($A$1:$A$180)),ROW(22:22)),3),"")</f>
        <v/>
      </c>
      <c r="G22" s="121" t="str">
        <f t="array" ref="G22">IFERROR(INDEX($A$1:$C$100,SMALL(IF($A$1:$A$100&lt;&gt;"",ROW($A$1:$A$100)),ROW(22:22)),4),"")</f>
        <v/>
      </c>
    </row>
    <row r="23" spans="1:7" ht="16.5" x14ac:dyDescent="0.3">
      <c r="A23" t="str">
        <f>IF(AND((ISNUMBER('Surety Calculations Form'!D62)),('Surety Calculations Form'!D62)&gt;0)=TRUE,'Surety Calculations Form'!D62,"")</f>
        <v/>
      </c>
      <c r="B23" t="str">
        <f>IF('Surety Calculations Form'!E62&gt;0,'Surety Calculations Form'!E62,"")</f>
        <v>EA</v>
      </c>
      <c r="C23" t="str">
        <f>IF('Surety Calculations Form'!A62&gt;0,'Surety Calculations Form'!A62,"")</f>
        <v>5' MANHOLES</v>
      </c>
      <c r="D23" s="121" t="str">
        <f t="array" ref="D23">IFERROR(INDEX($A$1:$C$180,SMALL(IF($A$1:$A$180&lt;&gt;"",ROW($A$1:$A$180)),ROW(23:23)),1),"")</f>
        <v/>
      </c>
      <c r="E23" s="121" t="str">
        <f t="array" ref="E23">IFERROR(INDEX($A$1:$C$180,SMALL(IF($A$1:$A$180&lt;&gt;"",ROW($A$1:$A$180)),ROW(23:23)),2),"")</f>
        <v/>
      </c>
      <c r="F23" s="121" t="str">
        <f t="array" ref="F23">IFERROR(INDEX($A$1:$C$180,SMALL(IF($A$1:$A$180&lt;&gt;"",ROW($A$1:$A$180)),ROW(23:23)),3),"")</f>
        <v/>
      </c>
      <c r="G23" s="121" t="str">
        <f t="array" ref="G23">IFERROR(INDEX($A$1:$C$100,SMALL(IF($A$1:$A$100&lt;&gt;"",ROW($A$1:$A$100)),ROW(23:23)),4),"")</f>
        <v/>
      </c>
    </row>
    <row r="24" spans="1:7" ht="16.5" x14ac:dyDescent="0.3">
      <c r="A24" t="str">
        <f>IF(AND((ISNUMBER('Surety Calculations Form'!D63)),('Surety Calculations Form'!D63)&gt;0)=TRUE,'Surety Calculations Form'!D63,"")</f>
        <v/>
      </c>
      <c r="B24" t="str">
        <f>IF('Surety Calculations Form'!E63&gt;0,'Surety Calculations Form'!E63,"")</f>
        <v>LF</v>
      </c>
      <c r="C24" t="str">
        <f>IF('Surety Calculations Form'!A63&gt;0,'Surety Calculations Form'!A63,"")</f>
        <v>4" FORCE MAIN</v>
      </c>
      <c r="D24" s="121" t="str">
        <f t="array" ref="D24">IFERROR(INDEX($A$1:$C$180,SMALL(IF($A$1:$A$180&lt;&gt;"",ROW($A$1:$A$180)),ROW(24:24)),1),"")</f>
        <v/>
      </c>
      <c r="E24" s="121" t="str">
        <f t="array" ref="E24">IFERROR(INDEX($A$1:$C$180,SMALL(IF($A$1:$A$180&lt;&gt;"",ROW($A$1:$A$180)),ROW(24:24)),2),"")</f>
        <v/>
      </c>
      <c r="F24" s="121" t="str">
        <f t="array" ref="F24">IFERROR(INDEX($A$1:$C$180,SMALL(IF($A$1:$A$180&lt;&gt;"",ROW($A$1:$A$180)),ROW(24:24)),3),"")</f>
        <v/>
      </c>
      <c r="G24" s="121" t="str">
        <f t="array" ref="G24">IFERROR(INDEX($A$1:$C$100,SMALL(IF($A$1:$A$100&lt;&gt;"",ROW($A$1:$A$100)),ROW(24:24)),4),"")</f>
        <v/>
      </c>
    </row>
    <row r="25" spans="1:7" ht="16.5" x14ac:dyDescent="0.3">
      <c r="A25" t="str">
        <f>IF(AND((ISNUMBER('Surety Calculations Form'!D64)),('Surety Calculations Form'!D64)&gt;0)=TRUE,'Surety Calculations Form'!D64,"")</f>
        <v/>
      </c>
      <c r="B25" t="str">
        <f>IF('Surety Calculations Form'!E64&gt;0,'Surety Calculations Form'!E64,"")</f>
        <v>LF</v>
      </c>
      <c r="C25" t="str">
        <f>IF('Surety Calculations Form'!A64&gt;0,'Surety Calculations Form'!A64,"")</f>
        <v>6" FORCE MAIN</v>
      </c>
      <c r="D25" s="121" t="str">
        <f t="array" ref="D25">IFERROR(INDEX($A$1:$C$180,SMALL(IF($A$1:$A$180&lt;&gt;"",ROW($A$1:$A$180)),ROW(25:25)),1),"")</f>
        <v/>
      </c>
      <c r="E25" s="121" t="str">
        <f t="array" ref="E25">IFERROR(INDEX($A$1:$C$180,SMALL(IF($A$1:$A$180&lt;&gt;"",ROW($A$1:$A$180)),ROW(25:25)),2),"")</f>
        <v/>
      </c>
      <c r="F25" s="121" t="str">
        <f t="array" ref="F25">IFERROR(INDEX($A$1:$C$180,SMALL(IF($A$1:$A$180&lt;&gt;"",ROW($A$1:$A$180)),ROW(25:25)),3),"")</f>
        <v/>
      </c>
      <c r="G25" s="121" t="str">
        <f t="array" ref="G25">IFERROR(INDEX($A$1:$C$100,SMALL(IF($A$1:$A$100&lt;&gt;"",ROW($A$1:$A$100)),ROW(25:25)),4),"")</f>
        <v/>
      </c>
    </row>
    <row r="26" spans="1:7" ht="16.5" x14ac:dyDescent="0.3">
      <c r="A26" t="str">
        <f>IF(AND((ISNUMBER('Surety Calculations Form'!D65)),('Surety Calculations Form'!D65)&gt;0)=TRUE,'Surety Calculations Form'!D65,"")</f>
        <v/>
      </c>
      <c r="B26" t="str">
        <f>IF('Surety Calculations Form'!E65&gt;0,'Surety Calculations Form'!E65,"")</f>
        <v>LF</v>
      </c>
      <c r="C26" t="str">
        <f>IF('Surety Calculations Form'!A65&gt;0,'Surety Calculations Form'!A65,"")</f>
        <v>8" FORCE MAIN</v>
      </c>
      <c r="D26" s="121" t="str">
        <f t="array" ref="D26">IFERROR(INDEX($A$1:$C$180,SMALL(IF($A$1:$A$180&lt;&gt;"",ROW($A$1:$A$180)),ROW(26:26)),1),"")</f>
        <v/>
      </c>
      <c r="E26" s="121" t="str">
        <f t="array" ref="E26">IFERROR(INDEX($A$1:$C$180,SMALL(IF($A$1:$A$180&lt;&gt;"",ROW($A$1:$A$180)),ROW(26:26)),2),"")</f>
        <v/>
      </c>
      <c r="F26" s="121" t="str">
        <f t="array" ref="F26">IFERROR(INDEX($A$1:$C$180,SMALL(IF($A$1:$A$180&lt;&gt;"",ROW($A$1:$A$180)),ROW(26:26)),3),"")</f>
        <v/>
      </c>
      <c r="G26" s="121" t="str">
        <f t="array" ref="G26">IFERROR(INDEX($A$1:$C$100,SMALL(IF($A$1:$A$100&lt;&gt;"",ROW($A$1:$A$100)),ROW(26:26)),4),"")</f>
        <v/>
      </c>
    </row>
    <row r="27" spans="1:7" ht="16.5" x14ac:dyDescent="0.3">
      <c r="A27" t="str">
        <f>IF(AND((ISNUMBER('Surety Calculations Form'!D66)),('Surety Calculations Form'!D66)&gt;0)=TRUE,'Surety Calculations Form'!D66,"")</f>
        <v/>
      </c>
      <c r="B27" t="str">
        <f>IF('Surety Calculations Form'!E66&gt;0,'Surety Calculations Form'!E66,"")</f>
        <v>LF</v>
      </c>
      <c r="C27" t="str">
        <f>IF('Surety Calculations Form'!A66&gt;0,'Surety Calculations Form'!A66,"")</f>
        <v>10" FORCE MAIN</v>
      </c>
      <c r="D27" s="121" t="str">
        <f t="array" ref="D27">IFERROR(INDEX($A$1:$C$180,SMALL(IF($A$1:$A$180&lt;&gt;"",ROW($A$1:$A$180)),ROW(27:27)),1),"")</f>
        <v/>
      </c>
      <c r="E27" s="121" t="str">
        <f t="array" ref="E27">IFERROR(INDEX($A$1:$C$180,SMALL(IF($A$1:$A$180&lt;&gt;"",ROW($A$1:$A$180)),ROW(27:27)),2),"")</f>
        <v/>
      </c>
      <c r="F27" s="121" t="str">
        <f t="array" ref="F27">IFERROR(INDEX($A$1:$C$180,SMALL(IF($A$1:$A$180&lt;&gt;"",ROW($A$1:$A$180)),ROW(27:27)),3),"")</f>
        <v/>
      </c>
      <c r="G27" s="121" t="str">
        <f t="array" ref="G27">IFERROR(INDEX($A$1:$C$100,SMALL(IF($A$1:$A$100&lt;&gt;"",ROW($A$1:$A$100)),ROW(27:27)),4),"")</f>
        <v/>
      </c>
    </row>
    <row r="28" spans="1:7" ht="16.5" x14ac:dyDescent="0.3">
      <c r="A28" t="str">
        <f>IF(AND((ISNUMBER('Surety Calculations Form'!D67)),('Surety Calculations Form'!D67)&gt;0)=TRUE,'Surety Calculations Form'!D67,"")</f>
        <v/>
      </c>
      <c r="B28" t="str">
        <f>IF('Surety Calculations Form'!E67&gt;0,'Surety Calculations Form'!E67,"")</f>
        <v>LF</v>
      </c>
      <c r="C28" t="str">
        <f>IF('Surety Calculations Form'!A67&gt;0,'Surety Calculations Form'!A67,"")</f>
        <v>12" FORCE MAIN</v>
      </c>
      <c r="D28" s="121" t="str">
        <f t="array" ref="D28">IFERROR(INDEX($A$1:$C$180,SMALL(IF($A$1:$A$180&lt;&gt;"",ROW($A$1:$A$180)),ROW(28:28)),1),"")</f>
        <v/>
      </c>
      <c r="E28" s="121" t="str">
        <f t="array" ref="E28">IFERROR(INDEX($A$1:$C$180,SMALL(IF($A$1:$A$180&lt;&gt;"",ROW($A$1:$A$180)),ROW(28:28)),2),"")</f>
        <v/>
      </c>
      <c r="F28" s="121" t="str">
        <f t="array" ref="F28">IFERROR(INDEX($A$1:$C$180,SMALL(IF($A$1:$A$180&lt;&gt;"",ROW($A$1:$A$180)),ROW(28:28)),3),"")</f>
        <v/>
      </c>
      <c r="G28" s="121" t="str">
        <f t="array" ref="G28">IFERROR(INDEX($A$1:$C$100,SMALL(IF($A$1:$A$100&lt;&gt;"",ROW($A$1:$A$100)),ROW(28:28)),4),"")</f>
        <v/>
      </c>
    </row>
    <row r="29" spans="1:7" ht="16.5" x14ac:dyDescent="0.3">
      <c r="A29" t="str">
        <f>IF(AND((ISNUMBER('Surety Calculations Form'!D68)),('Surety Calculations Form'!D68)&gt;0)=TRUE,'Surety Calculations Form'!D68,"")</f>
        <v/>
      </c>
      <c r="B29" t="str">
        <f>IF('Surety Calculations Form'!E68&gt;0,'Surety Calculations Form'!E68,"")</f>
        <v>LF</v>
      </c>
      <c r="C29" t="str">
        <f>IF('Surety Calculations Form'!A68&gt;0,'Surety Calculations Form'!A68,"")</f>
        <v>16" FORCE MAIN</v>
      </c>
      <c r="D29" s="121" t="str">
        <f t="array" ref="D29">IFERROR(INDEX($A$1:$C$180,SMALL(IF($A$1:$A$180&lt;&gt;"",ROW($A$1:$A$180)),ROW(29:29)),1),"")</f>
        <v/>
      </c>
      <c r="E29" s="121" t="str">
        <f t="array" ref="E29">IFERROR(INDEX($A$1:$C$180,SMALL(IF($A$1:$A$180&lt;&gt;"",ROW($A$1:$A$180)),ROW(29:29)),2),"")</f>
        <v/>
      </c>
      <c r="F29" s="121" t="str">
        <f t="array" ref="F29">IFERROR(INDEX($A$1:$C$180,SMALL(IF($A$1:$A$180&lt;&gt;"",ROW($A$1:$A$180)),ROW(29:29)),3),"")</f>
        <v/>
      </c>
      <c r="G29" s="121" t="str">
        <f t="array" ref="G29">IFERROR(INDEX($A$1:$C$100,SMALL(IF($A$1:$A$100&lt;&gt;"",ROW($A$1:$A$100)),ROW(29:29)),4),"")</f>
        <v/>
      </c>
    </row>
    <row r="30" spans="1:7" ht="16.5" x14ac:dyDescent="0.3">
      <c r="A30" t="str">
        <f>IF(AND((ISNUMBER('Surety Calculations Form'!D69)),('Surety Calculations Form'!D69)&gt;0)=TRUE,'Surety Calculations Form'!D69,"")</f>
        <v/>
      </c>
      <c r="B30" t="str">
        <f>IF('Surety Calculations Form'!E69&gt;0,'Surety Calculations Form'!E69,"")</f>
        <v>LF</v>
      </c>
      <c r="C30" t="str">
        <f>IF('Surety Calculations Form'!A69&gt;0,'Surety Calculations Form'!A69,"")</f>
        <v>24" FORCE MAIN</v>
      </c>
      <c r="D30" s="121" t="str">
        <f t="array" ref="D30">IFERROR(INDEX($A$1:$C$180,SMALL(IF($A$1:$A$180&lt;&gt;"",ROW($A$1:$A$180)),ROW(30:30)),1),"")</f>
        <v/>
      </c>
      <c r="E30" s="121" t="str">
        <f t="array" ref="E30">IFERROR(INDEX($A$1:$C$180,SMALL(IF($A$1:$A$180&lt;&gt;"",ROW($A$1:$A$180)),ROW(30:30)),2),"")</f>
        <v/>
      </c>
      <c r="F30" s="121" t="str">
        <f t="array" ref="F30">IFERROR(INDEX($A$1:$C$180,SMALL(IF($A$1:$A$180&lt;&gt;"",ROW($A$1:$A$180)),ROW(30:30)),3),"")</f>
        <v/>
      </c>
      <c r="G30" s="121" t="str">
        <f t="array" ref="G30">IFERROR(INDEX($A$1:$C$100,SMALL(IF($A$1:$A$100&lt;&gt;"",ROW($A$1:$A$100)),ROW(30:30)),4),"")</f>
        <v/>
      </c>
    </row>
    <row r="31" spans="1:7" ht="16.5" x14ac:dyDescent="0.3">
      <c r="A31" t="str">
        <f>IF(AND((ISNUMBER('Surety Calculations Form'!D70)),('Surety Calculations Form'!D70)&gt;0)=TRUE,'Surety Calculations Form'!D70,"")</f>
        <v/>
      </c>
      <c r="B31" t="str">
        <f>IF('Surety Calculations Form'!E70&gt;0,'Surety Calculations Form'!E70,"")</f>
        <v>LS</v>
      </c>
      <c r="C31" t="str">
        <f>IF('Surety Calculations Form'!A70&gt;0,'Surety Calculations Form'!A70,"")</f>
        <v>PUMP STATIONS (applicant to provide quote from manufacturer)</v>
      </c>
      <c r="D31" s="121" t="str">
        <f t="array" ref="D31">IFERROR(INDEX($A$1:$C$180,SMALL(IF($A$1:$A$180&lt;&gt;"",ROW($A$1:$A$180)),ROW(31:31)),1),"")</f>
        <v/>
      </c>
      <c r="E31" s="121" t="str">
        <f t="array" ref="E31">IFERROR(INDEX($A$1:$C$180,SMALL(IF($A$1:$A$180&lt;&gt;"",ROW($A$1:$A$180)),ROW(31:31)),2),"")</f>
        <v/>
      </c>
      <c r="F31" s="121" t="str">
        <f t="array" ref="F31">IFERROR(INDEX($A$1:$C$180,SMALL(IF($A$1:$A$180&lt;&gt;"",ROW($A$1:$A$180)),ROW(31:31)),3),"")</f>
        <v/>
      </c>
      <c r="G31" s="121" t="str">
        <f t="array" ref="G31">IFERROR(INDEX($A$1:$C$100,SMALL(IF($A$1:$A$100&lt;&gt;"",ROW($A$1:$A$100)),ROW(31:31)),4),"")</f>
        <v/>
      </c>
    </row>
    <row r="32" spans="1:7" ht="16.5" x14ac:dyDescent="0.3">
      <c r="A32" t="str">
        <f>IF(AND((ISNUMBER('Surety Calculations Form'!D71)),('Surety Calculations Form'!D71)&gt;0)=TRUE,'Surety Calculations Form'!D71,"")</f>
        <v/>
      </c>
      <c r="B32" t="str">
        <f>IF('Surety Calculations Form'!E71&gt;0,'Surety Calculations Form'!E71,"")</f>
        <v>LF</v>
      </c>
      <c r="C32" t="str">
        <f>IF('Surety Calculations Form'!A71&gt;0,'Surety Calculations Form'!A71,"")</f>
        <v>4" RECLAIMED WATER</v>
      </c>
      <c r="D32" s="121" t="str">
        <f t="array" ref="D32">IFERROR(INDEX($A$1:$C$180,SMALL(IF($A$1:$A$180&lt;&gt;"",ROW($A$1:$A$180)),ROW(32:32)),1),"")</f>
        <v/>
      </c>
      <c r="E32" s="121" t="str">
        <f t="array" ref="E32">IFERROR(INDEX($A$1:$C$180,SMALL(IF($A$1:$A$180&lt;&gt;"",ROW($A$1:$A$180)),ROW(32:32)),2),"")</f>
        <v/>
      </c>
      <c r="F32" s="121" t="str">
        <f t="array" ref="F32">IFERROR(INDEX($A$1:$C$180,SMALL(IF($A$1:$A$180&lt;&gt;"",ROW($A$1:$A$180)),ROW(32:32)),3),"")</f>
        <v/>
      </c>
      <c r="G32" s="121" t="str">
        <f t="array" ref="G32">IFERROR(INDEX($A$1:$C$100,SMALL(IF($A$1:$A$100&lt;&gt;"",ROW($A$1:$A$100)),ROW(32:32)),4),"")</f>
        <v/>
      </c>
    </row>
    <row r="33" spans="1:7" ht="16.5" x14ac:dyDescent="0.3">
      <c r="A33" t="str">
        <f>IF(AND((ISNUMBER('Surety Calculations Form'!D72)),('Surety Calculations Form'!D72)&gt;0)=TRUE,'Surety Calculations Form'!D72,"")</f>
        <v/>
      </c>
      <c r="B33" t="str">
        <f>IF('Surety Calculations Form'!E72&gt;0,'Surety Calculations Form'!E72,"")</f>
        <v>LF</v>
      </c>
      <c r="C33" t="str">
        <f>IF('Surety Calculations Form'!A72&gt;0,'Surety Calculations Form'!A72,"")</f>
        <v>6" RECLAIMED WATER</v>
      </c>
      <c r="D33" s="121" t="str">
        <f t="array" ref="D33">IFERROR(INDEX($A$1:$C$180,SMALL(IF($A$1:$A$180&lt;&gt;"",ROW($A$1:$A$180)),ROW(33:33)),1),"")</f>
        <v/>
      </c>
      <c r="E33" s="121" t="str">
        <f t="array" ref="E33">IFERROR(INDEX($A$1:$C$180,SMALL(IF($A$1:$A$180&lt;&gt;"",ROW($A$1:$A$180)),ROW(33:33)),2),"")</f>
        <v/>
      </c>
      <c r="F33" s="121" t="str">
        <f t="array" ref="F33">IFERROR(INDEX($A$1:$C$180,SMALL(IF($A$1:$A$180&lt;&gt;"",ROW($A$1:$A$180)),ROW(33:33)),3),"")</f>
        <v/>
      </c>
      <c r="G33" s="121" t="str">
        <f t="array" ref="G33">IFERROR(INDEX($A$1:$C$100,SMALL(IF($A$1:$A$100&lt;&gt;"",ROW($A$1:$A$100)),ROW(33:33)),4),"")</f>
        <v/>
      </c>
    </row>
    <row r="34" spans="1:7" ht="16.5" x14ac:dyDescent="0.3">
      <c r="A34" t="str">
        <f>IF(AND((ISNUMBER('Surety Calculations Form'!D73)),('Surety Calculations Form'!D73)&gt;0)=TRUE,'Surety Calculations Form'!D73,"")</f>
        <v/>
      </c>
      <c r="B34" t="str">
        <f>IF('Surety Calculations Form'!E73&gt;0,'Surety Calculations Form'!E73,"")</f>
        <v>LF</v>
      </c>
      <c r="C34" t="str">
        <f>IF('Surety Calculations Form'!A73&gt;0,'Surety Calculations Form'!A73,"")</f>
        <v>8" RECLAIMED WATER</v>
      </c>
      <c r="D34" s="121" t="str">
        <f t="array" ref="D34">IFERROR(INDEX($A$1:$C$180,SMALL(IF($A$1:$A$180&lt;&gt;"",ROW($A$1:$A$180)),ROW(34:34)),1),"")</f>
        <v/>
      </c>
      <c r="E34" s="121" t="str">
        <f t="array" ref="E34">IFERROR(INDEX($A$1:$C$180,SMALL(IF($A$1:$A$180&lt;&gt;"",ROW($A$1:$A$180)),ROW(34:34)),2),"")</f>
        <v/>
      </c>
      <c r="F34" s="121" t="str">
        <f t="array" ref="F34">IFERROR(INDEX($A$1:$C$180,SMALL(IF($A$1:$A$180&lt;&gt;"",ROW($A$1:$A$180)),ROW(34:34)),3),"")</f>
        <v/>
      </c>
      <c r="G34" s="121" t="str">
        <f t="array" ref="G34">IFERROR(INDEX($A$1:$C$100,SMALL(IF($A$1:$A$100&lt;&gt;"",ROW($A$1:$A$100)),ROW(34:34)),4),"")</f>
        <v/>
      </c>
    </row>
    <row r="35" spans="1:7" ht="16.5" x14ac:dyDescent="0.3">
      <c r="A35" t="str">
        <f>IF(AND((ISNUMBER('Surety Calculations Form'!D74)),('Surety Calculations Form'!D74)&gt;0)=TRUE,'Surety Calculations Form'!D74,"")</f>
        <v/>
      </c>
      <c r="B35" t="str">
        <f>IF('Surety Calculations Form'!E74&gt;0,'Surety Calculations Form'!E74,"")</f>
        <v>LF</v>
      </c>
      <c r="C35" t="str">
        <f>IF('Surety Calculations Form'!A74&gt;0,'Surety Calculations Form'!A74,"")</f>
        <v>10" RECLAIMED WATER</v>
      </c>
      <c r="D35" s="121" t="str">
        <f t="array" ref="D35">IFERROR(INDEX($A$1:$C$180,SMALL(IF($A$1:$A$180&lt;&gt;"",ROW($A$1:$A$180)),ROW(35:35)),1),"")</f>
        <v/>
      </c>
      <c r="E35" s="121" t="str">
        <f t="array" ref="E35">IFERROR(INDEX($A$1:$C$180,SMALL(IF($A$1:$A$180&lt;&gt;"",ROW($A$1:$A$180)),ROW(35:35)),2),"")</f>
        <v/>
      </c>
      <c r="F35" s="121" t="str">
        <f t="array" ref="F35">IFERROR(INDEX($A$1:$C$180,SMALL(IF($A$1:$A$180&lt;&gt;"",ROW($A$1:$A$180)),ROW(35:35)),3),"")</f>
        <v/>
      </c>
      <c r="G35" s="121" t="str">
        <f t="array" ref="G35">IFERROR(INDEX($A$1:$C$100,SMALL(IF($A$1:$A$100&lt;&gt;"",ROW($A$1:$A$100)),ROW(35:35)),4),"")</f>
        <v/>
      </c>
    </row>
    <row r="36" spans="1:7" ht="16.5" x14ac:dyDescent="0.3">
      <c r="A36" t="str">
        <f>IF(AND((ISNUMBER('Surety Calculations Form'!D75)),('Surety Calculations Form'!D75)&gt;0)=TRUE,'Surety Calculations Form'!D75,"")</f>
        <v/>
      </c>
      <c r="B36" t="str">
        <f>IF('Surety Calculations Form'!E75&gt;0,'Surety Calculations Form'!E75,"")</f>
        <v>LF</v>
      </c>
      <c r="C36" t="str">
        <f>IF('Surety Calculations Form'!A75&gt;0,'Surety Calculations Form'!A75,"")</f>
        <v>12" RECLAIMED WATER</v>
      </c>
      <c r="D36" s="121" t="str">
        <f t="array" ref="D36">IFERROR(INDEX($A$1:$C$180,SMALL(IF($A$1:$A$180&lt;&gt;"",ROW($A$1:$A$180)),ROW(36:36)),1),"")</f>
        <v/>
      </c>
      <c r="E36" s="121" t="str">
        <f t="array" ref="E36">IFERROR(INDEX($A$1:$C$180,SMALL(IF($A$1:$A$180&lt;&gt;"",ROW($A$1:$A$180)),ROW(36:36)),2),"")</f>
        <v/>
      </c>
      <c r="F36" s="121" t="str">
        <f t="array" ref="F36">IFERROR(INDEX($A$1:$C$180,SMALL(IF($A$1:$A$180&lt;&gt;"",ROW($A$1:$A$180)),ROW(36:36)),3),"")</f>
        <v/>
      </c>
      <c r="G36" s="121" t="str">
        <f t="array" ref="G36">IFERROR(INDEX($A$1:$C$100,SMALL(IF($A$1:$A$100&lt;&gt;"",ROW($A$1:$A$100)),ROW(36:36)),4),"")</f>
        <v/>
      </c>
    </row>
    <row r="37" spans="1:7" ht="16.5" x14ac:dyDescent="0.3">
      <c r="A37" t="str">
        <f>IF(AND((ISNUMBER('Surety Calculations Form'!D76)),('Surety Calculations Form'!D76)&gt;0)=TRUE,'Surety Calculations Form'!D76,"")</f>
        <v/>
      </c>
      <c r="B37" t="str">
        <f>IF('Surety Calculations Form'!E76&gt;0,'Surety Calculations Form'!E76,"")</f>
        <v>LF</v>
      </c>
      <c r="C37" t="str">
        <f>IF('Surety Calculations Form'!A76&gt;0,'Surety Calculations Form'!A76,"")</f>
        <v>16" RECLAIMED WATER</v>
      </c>
      <c r="D37" s="121" t="str">
        <f t="array" ref="D37">IFERROR(INDEX($A$1:$C$180,SMALL(IF($A$1:$A$180&lt;&gt;"",ROW($A$1:$A$180)),ROW(37:37)),1),"")</f>
        <v/>
      </c>
      <c r="E37" s="121" t="str">
        <f t="array" ref="E37">IFERROR(INDEX($A$1:$C$180,SMALL(IF($A$1:$A$180&lt;&gt;"",ROW($A$1:$A$180)),ROW(37:37)),2),"")</f>
        <v/>
      </c>
      <c r="F37" s="121" t="str">
        <f t="array" ref="F37">IFERROR(INDEX($A$1:$C$180,SMALL(IF($A$1:$A$180&lt;&gt;"",ROW($A$1:$A$180)),ROW(37:37)),3),"")</f>
        <v/>
      </c>
      <c r="G37" s="121" t="str">
        <f t="array" ref="G37">IFERROR(INDEX($A$1:$C$100,SMALL(IF($A$1:$A$100&lt;&gt;"",ROW($A$1:$A$100)),ROW(37:37)),4),"")</f>
        <v/>
      </c>
    </row>
    <row r="38" spans="1:7" ht="16.5" x14ac:dyDescent="0.3">
      <c r="A38" t="str">
        <f>IF(AND((ISNUMBER('Surety Calculations Form'!D77)),('Surety Calculations Form'!D77)&gt;0)=TRUE,'Surety Calculations Form'!D77,"")</f>
        <v/>
      </c>
      <c r="B38" t="str">
        <f>IF('Surety Calculations Form'!E77&gt;0,'Surety Calculations Form'!E77,"")</f>
        <v/>
      </c>
      <c r="C38" t="str">
        <f>IF('Surety Calculations Form'!A77&gt;0,'Surety Calculations Form'!A77,"")</f>
        <v/>
      </c>
      <c r="D38" s="121" t="str">
        <f t="array" ref="D38">IFERROR(INDEX($A$1:$C$180,SMALL(IF($A$1:$A$180&lt;&gt;"",ROW($A$1:$A$180)),ROW(38:38)),1),"")</f>
        <v/>
      </c>
      <c r="E38" s="121" t="str">
        <f t="array" ref="E38">IFERROR(INDEX($A$1:$C$180,SMALL(IF($A$1:$A$180&lt;&gt;"",ROW($A$1:$A$180)),ROW(38:38)),2),"")</f>
        <v/>
      </c>
      <c r="F38" s="121" t="str">
        <f t="array" ref="F38">IFERROR(INDEX($A$1:$C$180,SMALL(IF($A$1:$A$180&lt;&gt;"",ROW($A$1:$A$180)),ROW(38:38)),3),"")</f>
        <v/>
      </c>
      <c r="G38" s="121" t="str">
        <f t="array" ref="G38">IFERROR(INDEX($A$1:$C$100,SMALL(IF($A$1:$A$100&lt;&gt;"",ROW($A$1:$A$100)),ROW(38:38)),4),"")</f>
        <v/>
      </c>
    </row>
    <row r="39" spans="1:7" ht="16.5" x14ac:dyDescent="0.3">
      <c r="A39" t="str">
        <f>IF(AND((ISNUMBER('Surety Calculations Form'!D78)),('Surety Calculations Form'!D78)&gt;0)=TRUE,'Surety Calculations Form'!D78,"")</f>
        <v/>
      </c>
      <c r="B39" t="str">
        <f>IF('Surety Calculations Form'!E78&gt;0,'Surety Calculations Form'!E78,"")</f>
        <v/>
      </c>
      <c r="C39" t="str">
        <f>IF('Surety Calculations Form'!A78&gt;0,'Surety Calculations Form'!A78,"")</f>
        <v xml:space="preserve">Note: City Sewer includes all Public, City of Franklin District Sewer Infrastructure. Do not include private service lines. </v>
      </c>
      <c r="D39" s="121" t="str">
        <f t="array" ref="D39">IFERROR(INDEX($A$1:$C$180,SMALL(IF($A$1:$A$180&lt;&gt;"",ROW($A$1:$A$180)),ROW(39:39)),1),"")</f>
        <v/>
      </c>
      <c r="E39" s="121" t="str">
        <f t="array" ref="E39">IFERROR(INDEX($A$1:$C$180,SMALL(IF($A$1:$A$180&lt;&gt;"",ROW($A$1:$A$180)),ROW(39:39)),2),"")</f>
        <v/>
      </c>
      <c r="F39" s="121" t="str">
        <f t="array" ref="F39">IFERROR(INDEX($A$1:$C$180,SMALL(IF($A$1:$A$180&lt;&gt;"",ROW($A$1:$A$180)),ROW(39:39)),3),"")</f>
        <v/>
      </c>
      <c r="G39" s="121" t="str">
        <f t="array" ref="G39">IFERROR(INDEX($A$1:$C$100,SMALL(IF($A$1:$A$100&lt;&gt;"",ROW($A$1:$A$100)),ROW(39:39)),4),"")</f>
        <v/>
      </c>
    </row>
    <row r="40" spans="1:7" ht="16.5" x14ac:dyDescent="0.3">
      <c r="A40" t="str">
        <f>IF(AND((ISNUMBER('Surety Calculations Form'!D79)),('Surety Calculations Form'!D79)&gt;0)=TRUE,'Surety Calculations Form'!D79,"")</f>
        <v/>
      </c>
      <c r="B40" t="str">
        <f>IF('Surety Calculations Form'!E79&gt;0,'Surety Calculations Form'!E79,"")</f>
        <v/>
      </c>
      <c r="C40" t="str">
        <f>IF('Surety Calculations Form'!A79&gt;0,'Surety Calculations Form'!A79,"")</f>
        <v/>
      </c>
      <c r="D40" s="121" t="str">
        <f t="array" ref="D40">IFERROR(INDEX($A$1:$C$180,SMALL(IF($A$1:$A$180&lt;&gt;"",ROW($A$1:$A$180)),ROW(40:40)),1),"")</f>
        <v/>
      </c>
      <c r="E40" s="121" t="str">
        <f t="array" ref="E40">IFERROR(INDEX($A$1:$C$180,SMALL(IF($A$1:$A$180&lt;&gt;"",ROW($A$1:$A$180)),ROW(40:40)),2),"")</f>
        <v/>
      </c>
      <c r="F40" s="121" t="str">
        <f t="array" ref="F40">IFERROR(INDEX($A$1:$C$180,SMALL(IF($A$1:$A$180&lt;&gt;"",ROW($A$1:$A$180)),ROW(40:40)),3),"")</f>
        <v/>
      </c>
      <c r="G40" s="121" t="str">
        <f t="array" ref="G40">IFERROR(INDEX($A$1:$C$100,SMALL(IF($A$1:$A$100&lt;&gt;"",ROW($A$1:$A$100)),ROW(40:40)),4),"")</f>
        <v/>
      </c>
    </row>
    <row r="41" spans="1:7" ht="16.5" x14ac:dyDescent="0.3">
      <c r="A41" t="str">
        <f>IF(AND((ISNUMBER('Surety Calculations Form'!D80)),('Surety Calculations Form'!D80)&gt;0)=TRUE,'Surety Calculations Form'!D80,"")</f>
        <v/>
      </c>
      <c r="B41" t="str">
        <f>IF('Surety Calculations Form'!E80&gt;0,'Surety Calculations Form'!E80,"")</f>
        <v>UNIT</v>
      </c>
      <c r="C41" t="str">
        <f>IF('Surety Calculations Form'!A80&gt;0,'Surety Calculations Form'!A80,"")</f>
        <v xml:space="preserve">III. PUBLIC SIDEWALK: </v>
      </c>
      <c r="D41" s="121" t="str">
        <f t="array" ref="D41">IFERROR(INDEX($A$1:$C$180,SMALL(IF($A$1:$A$180&lt;&gt;"",ROW($A$1:$A$180)),ROW(41:41)),1),"")</f>
        <v/>
      </c>
      <c r="E41" s="121" t="str">
        <f t="array" ref="E41">IFERROR(INDEX($A$1:$C$180,SMALL(IF($A$1:$A$180&lt;&gt;"",ROW($A$1:$A$180)),ROW(41:41)),2),"")</f>
        <v/>
      </c>
      <c r="F41" s="121" t="str">
        <f t="array" ref="F41">IFERROR(INDEX($A$1:$C$180,SMALL(IF($A$1:$A$180&lt;&gt;"",ROW($A$1:$A$180)),ROW(41:41)),3),"")</f>
        <v/>
      </c>
      <c r="G41" s="121" t="str">
        <f t="array" ref="G41">IFERROR(INDEX($A$1:$C$100,SMALL(IF($A$1:$A$100&lt;&gt;"",ROW($A$1:$A$100)),ROW(41:41)),4),"")</f>
        <v/>
      </c>
    </row>
    <row r="42" spans="1:7" ht="16.5" x14ac:dyDescent="0.3">
      <c r="A42" t="str">
        <f>IF(AND((ISNUMBER('Surety Calculations Form'!D81)),('Surety Calculations Form'!D81)&gt;0)=TRUE,'Surety Calculations Form'!D81,"")</f>
        <v/>
      </c>
      <c r="B42" t="str">
        <f>IF('Surety Calculations Form'!E81&gt;0,'Surety Calculations Form'!E81,"")</f>
        <v>SF</v>
      </c>
      <c r="C42" t="str">
        <f>IF('Surety Calculations Form'!A81&gt;0,'Surety Calculations Form'!A81,"")</f>
        <v>CONCRETE SIDEWALK (4" CLASS A, 4" BASE)</v>
      </c>
      <c r="D42" s="121" t="str">
        <f t="array" ref="D42">IFERROR(INDEX($A$1:$C$180,SMALL(IF($A$1:$A$180&lt;&gt;"",ROW($A$1:$A$180)),ROW(42:42)),1),"")</f>
        <v/>
      </c>
      <c r="E42" s="121" t="str">
        <f t="array" ref="E42">IFERROR(INDEX($A$1:$C$180,SMALL(IF($A$1:$A$180&lt;&gt;"",ROW($A$1:$A$180)),ROW(42:42)),2),"")</f>
        <v/>
      </c>
      <c r="F42" s="121" t="str">
        <f t="array" ref="F42">IFERROR(INDEX($A$1:$C$180,SMALL(IF($A$1:$A$180&lt;&gt;"",ROW($A$1:$A$180)),ROW(42:42)),3),"")</f>
        <v/>
      </c>
      <c r="G42" s="121" t="str">
        <f t="array" ref="G42">IFERROR(INDEX($A$1:$C$100,SMALL(IF($A$1:$A$100&lt;&gt;"",ROW($A$1:$A$100)),ROW(42:42)),4),"")</f>
        <v/>
      </c>
    </row>
    <row r="43" spans="1:7" ht="16.5" x14ac:dyDescent="0.3">
      <c r="A43" t="str">
        <f>IF(AND((ISNUMBER('Surety Calculations Form'!D82)),('Surety Calculations Form'!D82)&gt;0)=TRUE,'Surety Calculations Form'!D82,"")</f>
        <v/>
      </c>
      <c r="B43" t="str">
        <f>IF('Surety Calculations Form'!E82&gt;0,'Surety Calculations Form'!E82,"")</f>
        <v>SF</v>
      </c>
      <c r="C43" t="str">
        <f>IF('Surety Calculations Form'!A82&gt;0,'Surety Calculations Form'!A82,"")</f>
        <v>MULTI-USE PATH - CONCRETE (4" CLASS A, 4" BASE)</v>
      </c>
      <c r="D43" s="121" t="str">
        <f t="array" ref="D43">IFERROR(INDEX($A$1:$C$180,SMALL(IF($A$1:$A$180&lt;&gt;"",ROW($A$1:$A$180)),ROW(43:43)),1),"")</f>
        <v/>
      </c>
      <c r="E43" s="121" t="str">
        <f t="array" ref="E43">IFERROR(INDEX($A$1:$C$180,SMALL(IF($A$1:$A$180&lt;&gt;"",ROW($A$1:$A$180)),ROW(43:43)),2),"")</f>
        <v/>
      </c>
      <c r="F43" s="121" t="str">
        <f t="array" ref="F43">IFERROR(INDEX($A$1:$C$180,SMALL(IF($A$1:$A$180&lt;&gt;"",ROW($A$1:$A$180)),ROW(43:43)),3),"")</f>
        <v/>
      </c>
      <c r="G43" s="121" t="str">
        <f t="array" ref="G43">IFERROR(INDEX($A$1:$C$100,SMALL(IF($A$1:$A$100&lt;&gt;"",ROW($A$1:$A$100)),ROW(43:43)),4),"")</f>
        <v/>
      </c>
    </row>
    <row r="44" spans="1:7" ht="16.5" x14ac:dyDescent="0.3">
      <c r="A44" t="str">
        <f>IF(AND((ISNUMBER('Surety Calculations Form'!D83)),('Surety Calculations Form'!D83)&gt;0)=TRUE,'Surety Calculations Form'!D83,"")</f>
        <v/>
      </c>
      <c r="B44" t="str">
        <f>IF('Surety Calculations Form'!E83&gt;0,'Surety Calculations Form'!E83,"")</f>
        <v>SF</v>
      </c>
      <c r="C44" t="str">
        <f>IF('Surety Calculations Form'!A83&gt;0,'Surety Calculations Form'!A83,"")</f>
        <v>MULTI-USE PATH - PERVIOUS CONCRETE (4" PERVIOUS CONCRETE, 6" BASE)</v>
      </c>
      <c r="D44" s="121" t="str">
        <f t="array" ref="D44">IFERROR(INDEX($A$1:$C$180,SMALL(IF($A$1:$A$180&lt;&gt;"",ROW($A$1:$A$180)),ROW(44:44)),1),"")</f>
        <v/>
      </c>
      <c r="E44" s="121" t="str">
        <f t="array" ref="E44">IFERROR(INDEX($A$1:$C$180,SMALL(IF($A$1:$A$180&lt;&gt;"",ROW($A$1:$A$180)),ROW(44:44)),2),"")</f>
        <v/>
      </c>
      <c r="F44" s="121" t="str">
        <f t="array" ref="F44">IFERROR(INDEX($A$1:$C$180,SMALL(IF($A$1:$A$180&lt;&gt;"",ROW($A$1:$A$180)),ROW(44:44)),3),"")</f>
        <v/>
      </c>
      <c r="G44" s="121" t="str">
        <f t="array" ref="G44">IFERROR(INDEX($A$1:$C$100,SMALL(IF($A$1:$A$100&lt;&gt;"",ROW($A$1:$A$100)),ROW(44:44)),4),"")</f>
        <v/>
      </c>
    </row>
    <row r="45" spans="1:7" ht="16.5" x14ac:dyDescent="0.3">
      <c r="A45" t="str">
        <f>IF(AND((ISNUMBER('Surety Calculations Form'!D84)),('Surety Calculations Form'!D84)&gt;0)=TRUE,'Surety Calculations Form'!D84,"")</f>
        <v/>
      </c>
      <c r="B45" t="str">
        <f>IF('Surety Calculations Form'!E84&gt;0,'Surety Calculations Form'!E84,"")</f>
        <v>SF</v>
      </c>
      <c r="C45" t="str">
        <f>IF('Surety Calculations Form'!A84&gt;0,'Surety Calculations Form'!A84,"")</f>
        <v>MULTI-USE PATH - ASPHALT (1.5" SURFACE, 3" BINDER, 4" BASE)</v>
      </c>
      <c r="D45" s="121" t="str">
        <f t="array" ref="D45">IFERROR(INDEX($A$1:$C$180,SMALL(IF($A$1:$A$180&lt;&gt;"",ROW($A$1:$A$180)),ROW(45:45)),1),"")</f>
        <v/>
      </c>
      <c r="E45" s="121" t="str">
        <f t="array" ref="E45">IFERROR(INDEX($A$1:$C$180,SMALL(IF($A$1:$A$180&lt;&gt;"",ROW($A$1:$A$180)),ROW(45:45)),2),"")</f>
        <v/>
      </c>
      <c r="F45" s="121" t="str">
        <f t="array" ref="F45">IFERROR(INDEX($A$1:$C$180,SMALL(IF($A$1:$A$180&lt;&gt;"",ROW($A$1:$A$180)),ROW(45:45)),3),"")</f>
        <v/>
      </c>
      <c r="G45" s="121" t="str">
        <f t="array" ref="G45">IFERROR(INDEX($A$1:$C$100,SMALL(IF($A$1:$A$100&lt;&gt;"",ROW($A$1:$A$100)),ROW(45:45)),4),"")</f>
        <v/>
      </c>
    </row>
    <row r="46" spans="1:7" ht="16.5" x14ac:dyDescent="0.3">
      <c r="A46" t="str">
        <f>IF(AND((ISNUMBER('Surety Calculations Form'!D85)),('Surety Calculations Form'!D85)&gt;0)=TRUE,'Surety Calculations Form'!D85,"")</f>
        <v/>
      </c>
      <c r="B46" t="str">
        <f>IF('Surety Calculations Form'!E85&gt;0,'Surety Calculations Form'!E85,"")</f>
        <v>EA</v>
      </c>
      <c r="C46" t="str">
        <f>IF('Surety Calculations Form'!A85&gt;0,'Surety Calculations Form'!A85,"")</f>
        <v>HANDICAP RAMP AND DETECTABLE WARNING</v>
      </c>
      <c r="D46" s="121" t="str">
        <f t="array" ref="D46">IFERROR(INDEX($A$1:$C$180,SMALL(IF($A$1:$A$180&lt;&gt;"",ROW($A$1:$A$180)),ROW(46:46)),1),"")</f>
        <v/>
      </c>
      <c r="E46" s="121" t="str">
        <f t="array" ref="E46">IFERROR(INDEX($A$1:$C$180,SMALL(IF($A$1:$A$180&lt;&gt;"",ROW($A$1:$A$180)),ROW(46:46)),2),"")</f>
        <v/>
      </c>
      <c r="F46" s="121" t="str">
        <f t="array" ref="F46">IFERROR(INDEX($A$1:$C$180,SMALL(IF($A$1:$A$180&lt;&gt;"",ROW($A$1:$A$180)),ROW(46:46)),3),"")</f>
        <v/>
      </c>
      <c r="G46" s="121" t="str">
        <f t="array" ref="G46">IFERROR(INDEX($A$1:$C$100,SMALL(IF($A$1:$A$100&lt;&gt;"",ROW($A$1:$A$100)),ROW(46:46)),4),"")</f>
        <v/>
      </c>
    </row>
    <row r="47" spans="1:7" ht="16.5" x14ac:dyDescent="0.3">
      <c r="A47" t="str">
        <f>IF(AND((ISNUMBER('Surety Calculations Form'!D86)),('Surety Calculations Form'!D86)&gt;0)=TRUE,'Surety Calculations Form'!D86,"")</f>
        <v/>
      </c>
      <c r="B47" t="str">
        <f>IF('Surety Calculations Form'!E86&gt;0,'Surety Calculations Form'!E86,"")</f>
        <v/>
      </c>
      <c r="C47" t="str">
        <f>IF('Surety Calculations Form'!A86&gt;0,'Surety Calculations Form'!A86,"")</f>
        <v/>
      </c>
      <c r="D47" s="121" t="str">
        <f t="array" ref="D47">IFERROR(INDEX($A$1:$C$180,SMALL(IF($A$1:$A$180&lt;&gt;"",ROW($A$1:$A$180)),ROW(47:47)),1),"")</f>
        <v/>
      </c>
      <c r="E47" s="121" t="str">
        <f t="array" ref="E47">IFERROR(INDEX($A$1:$C$180,SMALL(IF($A$1:$A$180&lt;&gt;"",ROW($A$1:$A$180)),ROW(47:47)),2),"")</f>
        <v/>
      </c>
      <c r="F47" s="121" t="str">
        <f t="array" ref="F47">IFERROR(INDEX($A$1:$C$180,SMALL(IF($A$1:$A$180&lt;&gt;"",ROW($A$1:$A$180)),ROW(47:47)),3),"")</f>
        <v/>
      </c>
      <c r="G47" s="121" t="str">
        <f t="array" ref="G47">IFERROR(INDEX($A$1:$C$100,SMALL(IF($A$1:$A$100&lt;&gt;"",ROW($A$1:$A$100)),ROW(47:47)),4),"")</f>
        <v/>
      </c>
    </row>
    <row r="48" spans="1:7" ht="16.5" x14ac:dyDescent="0.3">
      <c r="A48" t="str">
        <f>IF(AND((ISNUMBER('Surety Calculations Form'!D87)),('Surety Calculations Form'!D87)&gt;0)=TRUE,'Surety Calculations Form'!D87,"")</f>
        <v/>
      </c>
      <c r="B48" t="str">
        <f>IF('Surety Calculations Form'!E87&gt;0,'Surety Calculations Form'!E87,"")</f>
        <v xml:space="preserve"> SUBTOTAL SIDEWALKS </v>
      </c>
      <c r="C48" t="str">
        <f>IF('Surety Calculations Form'!A87&gt;0,'Surety Calculations Form'!A87,"")</f>
        <v>Note: Public Sidewalk includes all required walkways integral to a larger Pedestrian Network. 
1 The $8/SF unit cost assumes only materials and minimal installation cost, and assumes all earthwork, utility relocation, mobilization, etc., costs are covered by the general construction of the associated site plan.  If sidewalk is not to be constructed and an in-lieu contribution to the City of Franklin's sidewalk bank is required in its place, the fee shall be based on  construction cost estimated from historical data for City of Franklin sidewalk construction projects.  Currently the fees-in-lieu amount is to be set at  $19/SF, based on the average cost per SF bid for the SR 96 West Sidewalk Project, let by the City of Franklin in June 2015.</v>
      </c>
      <c r="D48" s="121" t="str">
        <f t="array" ref="D48">IFERROR(INDEX($A$1:$C$180,SMALL(IF($A$1:$A$180&lt;&gt;"",ROW($A$1:$A$180)),ROW(48:48)),1),"")</f>
        <v/>
      </c>
      <c r="E48" s="121" t="str">
        <f t="array" ref="E48">IFERROR(INDEX($A$1:$C$180,SMALL(IF($A$1:$A$180&lt;&gt;"",ROW($A$1:$A$180)),ROW(48:48)),2),"")</f>
        <v/>
      </c>
      <c r="F48" s="121" t="str">
        <f t="array" ref="F48">IFERROR(INDEX($A$1:$C$180,SMALL(IF($A$1:$A$180&lt;&gt;"",ROW($A$1:$A$180)),ROW(48:48)),3),"")</f>
        <v/>
      </c>
      <c r="G48" s="121" t="str">
        <f t="array" ref="G48">IFERROR(INDEX($A$1:$C$100,SMALL(IF($A$1:$A$100&lt;&gt;"",ROW($A$1:$A$100)),ROW(48:48)),4),"")</f>
        <v/>
      </c>
    </row>
    <row r="49" spans="1:7" ht="16.5" x14ac:dyDescent="0.3">
      <c r="A49" t="str">
        <f>IF(AND((ISNUMBER('Surety Calculations Form'!D88)),('Surety Calculations Form'!D88)&gt;0)=TRUE,'Surety Calculations Form'!D88,"")</f>
        <v/>
      </c>
      <c r="B49" t="str">
        <f>IF('Surety Calculations Form'!E88&gt;0,'Surety Calculations Form'!E88,"")</f>
        <v/>
      </c>
      <c r="C49" t="str">
        <f>IF('Surety Calculations Form'!A88&gt;0,'Surety Calculations Form'!A88,"")</f>
        <v/>
      </c>
      <c r="D49" s="121" t="str">
        <f t="array" ref="D49">IFERROR(INDEX($A$1:$C$180,SMALL(IF($A$1:$A$180&lt;&gt;"",ROW($A$1:$A$180)),ROW(49:49)),1),"")</f>
        <v/>
      </c>
      <c r="E49" s="121" t="str">
        <f t="array" ref="E49">IFERROR(INDEX($A$1:$C$180,SMALL(IF($A$1:$A$180&lt;&gt;"",ROW($A$1:$A$180)),ROW(49:49)),2),"")</f>
        <v/>
      </c>
      <c r="F49" s="121" t="str">
        <f t="array" ref="F49">IFERROR(INDEX($A$1:$C$180,SMALL(IF($A$1:$A$180&lt;&gt;"",ROW($A$1:$A$180)),ROW(49:49)),3),"")</f>
        <v/>
      </c>
      <c r="G49" s="121" t="str">
        <f t="array" ref="G49">IFERROR(INDEX($A$1:$C$100,SMALL(IF($A$1:$A$100&lt;&gt;"",ROW($A$1:$A$100)),ROW(49:49)),4),"")</f>
        <v/>
      </c>
    </row>
    <row r="50" spans="1:7" ht="16.5" x14ac:dyDescent="0.3">
      <c r="A50" t="str">
        <f>IF(AND((ISNUMBER('Surety Calculations Form'!D89)),('Surety Calculations Form'!D89)&gt;0)=TRUE,'Surety Calculations Form'!D89,"")</f>
        <v/>
      </c>
      <c r="B50" t="str">
        <f>IF('Surety Calculations Form'!E89&gt;0,'Surety Calculations Form'!E89,"")</f>
        <v>UNIT</v>
      </c>
      <c r="C50" t="str">
        <f>IF('Surety Calculations Form'!A89&gt;0,'Surety Calculations Form'!A89,"")</f>
        <v xml:space="preserve">IV. CITY STREETS: </v>
      </c>
      <c r="D50" s="121" t="str">
        <f t="array" ref="D50">IFERROR(INDEX($A$1:$C$180,SMALL(IF($A$1:$A$180&lt;&gt;"",ROW($A$1:$A$180)),ROW(50:50)),1),"")</f>
        <v/>
      </c>
      <c r="E50" s="121" t="str">
        <f t="array" ref="E50">IFERROR(INDEX($A$1:$C$180,SMALL(IF($A$1:$A$180&lt;&gt;"",ROW($A$1:$A$180)),ROW(50:50)),2),"")</f>
        <v/>
      </c>
      <c r="F50" s="121" t="str">
        <f t="array" ref="F50">IFERROR(INDEX($A$1:$C$180,SMALL(IF($A$1:$A$180&lt;&gt;"",ROW($A$1:$A$180)),ROW(50:50)),3),"")</f>
        <v/>
      </c>
      <c r="G50" s="121" t="str">
        <f t="array" ref="G50">IFERROR(INDEX($A$1:$C$100,SMALL(IF($A$1:$A$100&lt;&gt;"",ROW($A$1:$A$100)),ROW(50:50)),4),"")</f>
        <v/>
      </c>
    </row>
    <row r="51" spans="1:7" ht="16.5" x14ac:dyDescent="0.3">
      <c r="A51" t="str">
        <f>IF(AND((ISNUMBER('Surety Calculations Form'!D90)),('Surety Calculations Form'!D90)&gt;0)=TRUE,'Surety Calculations Form'!D90,"")</f>
        <v/>
      </c>
      <c r="B51" t="str">
        <f>IF('Surety Calculations Form'!E90&gt;0,'Surety Calculations Form'!E90,"")</f>
        <v>SY</v>
      </c>
      <c r="C51" t="str">
        <f>IF('Surety Calculations Form'!A90&gt;0,'Surety Calculations Form'!A90,"")</f>
        <v>LOCAL AND ALLEY PAVEMENT (1.5", 3", 8")</v>
      </c>
      <c r="D51" s="121" t="str">
        <f t="array" ref="D51">IFERROR(INDEX($A$1:$C$180,SMALL(IF($A$1:$A$180&lt;&gt;"",ROW($A$1:$A$180)),ROW(51:51)),1),"")</f>
        <v/>
      </c>
      <c r="E51" s="121" t="str">
        <f t="array" ref="E51">IFERROR(INDEX($A$1:$C$180,SMALL(IF($A$1:$A$180&lt;&gt;"",ROW($A$1:$A$180)),ROW(51:51)),2),"")</f>
        <v/>
      </c>
      <c r="F51" s="121" t="str">
        <f t="array" ref="F51">IFERROR(INDEX($A$1:$C$180,SMALL(IF($A$1:$A$180&lt;&gt;"",ROW($A$1:$A$180)),ROW(51:51)),3),"")</f>
        <v/>
      </c>
      <c r="G51" s="121" t="str">
        <f t="array" ref="G51">IFERROR(INDEX($A$1:$C$100,SMALL(IF($A$1:$A$100&lt;&gt;"",ROW($A$1:$A$100)),ROW(51:51)),4),"")</f>
        <v/>
      </c>
    </row>
    <row r="52" spans="1:7" ht="16.5" x14ac:dyDescent="0.3">
      <c r="A52" t="str">
        <f>IF(AND((ISNUMBER('Surety Calculations Form'!D91)),('Surety Calculations Form'!D91)&gt;0)=TRUE,'Surety Calculations Form'!D91,"")</f>
        <v/>
      </c>
      <c r="B52" t="str">
        <f>IF('Surety Calculations Form'!E91&gt;0,'Surety Calculations Form'!E91,"")</f>
        <v>SY</v>
      </c>
      <c r="C52" t="str">
        <f>IF('Surety Calculations Form'!A91&gt;0,'Surety Calculations Form'!A91,"")</f>
        <v>MAJOR AND MINOR COLLECTOR PAVEMENT (1.5", 2", 4", 8")</v>
      </c>
      <c r="D52" s="121" t="str">
        <f t="array" ref="D52">IFERROR(INDEX($A$1:$C$180,SMALL(IF($A$1:$A$180&lt;&gt;"",ROW($A$1:$A$180)),ROW(52:52)),1),"")</f>
        <v/>
      </c>
      <c r="E52" s="121" t="str">
        <f t="array" ref="E52">IFERROR(INDEX($A$1:$C$180,SMALL(IF($A$1:$A$180&lt;&gt;"",ROW($A$1:$A$180)),ROW(52:52)),2),"")</f>
        <v/>
      </c>
      <c r="F52" s="121" t="str">
        <f t="array" ref="F52">IFERROR(INDEX($A$1:$C$180,SMALL(IF($A$1:$A$180&lt;&gt;"",ROW($A$1:$A$180)),ROW(52:52)),3),"")</f>
        <v/>
      </c>
      <c r="G52" s="121" t="str">
        <f t="array" ref="G52">IFERROR(INDEX($A$1:$C$100,SMALL(IF($A$1:$A$100&lt;&gt;"",ROW($A$1:$A$100)),ROW(52:52)),4),"")</f>
        <v/>
      </c>
    </row>
    <row r="53" spans="1:7" ht="16.5" x14ac:dyDescent="0.3">
      <c r="A53" t="str">
        <f>IF(AND((ISNUMBER('Surety Calculations Form'!D92)),('Surety Calculations Form'!D92)&gt;0)=TRUE,'Surety Calculations Form'!D92,"")</f>
        <v/>
      </c>
      <c r="B53" t="str">
        <f>IF('Surety Calculations Form'!E92&gt;0,'Surety Calculations Form'!E92,"")</f>
        <v>SY</v>
      </c>
      <c r="C53" t="str">
        <f>IF('Surety Calculations Form'!A92&gt;0,'Surety Calculations Form'!A92,"")</f>
        <v>MAJOR AND MINOR ARTERIAL PAVEMENT (1.5", 2", 4", 12")</v>
      </c>
      <c r="D53" s="121" t="str">
        <f t="array" ref="D53">IFERROR(INDEX($A$1:$C$180,SMALL(IF($A$1:$A$180&lt;&gt;"",ROW($A$1:$A$180)),ROW(53:53)),1),"")</f>
        <v/>
      </c>
      <c r="E53" s="121" t="str">
        <f t="array" ref="E53">IFERROR(INDEX($A$1:$C$180,SMALL(IF($A$1:$A$180&lt;&gt;"",ROW($A$1:$A$180)),ROW(53:53)),2),"")</f>
        <v/>
      </c>
      <c r="F53" s="121" t="str">
        <f t="array" ref="F53">IFERROR(INDEX($A$1:$C$180,SMALL(IF($A$1:$A$180&lt;&gt;"",ROW($A$1:$A$180)),ROW(53:53)),3),"")</f>
        <v/>
      </c>
      <c r="G53" s="121" t="str">
        <f t="array" ref="G53">IFERROR(INDEX($A$1:$C$100,SMALL(IF($A$1:$A$100&lt;&gt;"",ROW($A$1:$A$100)),ROW(53:53)),4),"")</f>
        <v/>
      </c>
    </row>
    <row r="54" spans="1:7" ht="16.5" x14ac:dyDescent="0.3">
      <c r="A54" t="str">
        <f>IF(AND((ISNUMBER('Surety Calculations Form'!D93)),('Surety Calculations Form'!D93)&gt;0)=TRUE,'Surety Calculations Form'!D93,"")</f>
        <v/>
      </c>
      <c r="B54" t="str">
        <f>IF('Surety Calculations Form'!E93&gt;0,'Surety Calculations Form'!E93,"")</f>
        <v>SF</v>
      </c>
      <c r="C54" t="str">
        <f>IF('Surety Calculations Form'!A93&gt;0,'Surety Calculations Form'!A93,"")</f>
        <v>CONCRETE DRIVEWAY - RESIDENTIAL (6" CLASS A, 4" BASE)</v>
      </c>
      <c r="D54" s="121" t="str">
        <f t="array" ref="D54">IFERROR(INDEX($A$1:$C$180,SMALL(IF($A$1:$A$180&lt;&gt;"",ROW($A$1:$A$180)),ROW(54:54)),1),"")</f>
        <v/>
      </c>
      <c r="E54" s="121" t="str">
        <f t="array" ref="E54">IFERROR(INDEX($A$1:$C$180,SMALL(IF($A$1:$A$180&lt;&gt;"",ROW($A$1:$A$180)),ROW(54:54)),2),"")</f>
        <v/>
      </c>
      <c r="F54" s="121" t="str">
        <f t="array" ref="F54">IFERROR(INDEX($A$1:$C$180,SMALL(IF($A$1:$A$180&lt;&gt;"",ROW($A$1:$A$180)),ROW(54:54)),3),"")</f>
        <v/>
      </c>
      <c r="G54" s="121" t="str">
        <f t="array" ref="G54">IFERROR(INDEX($A$1:$C$100,SMALL(IF($A$1:$A$100&lt;&gt;"",ROW($A$1:$A$100)),ROW(54:54)),4),"")</f>
        <v/>
      </c>
    </row>
    <row r="55" spans="1:7" ht="16.5" x14ac:dyDescent="0.3">
      <c r="A55" t="str">
        <f>IF(AND((ISNUMBER('Surety Calculations Form'!D94)),('Surety Calculations Form'!D94)&gt;0)=TRUE,'Surety Calculations Form'!D94,"")</f>
        <v/>
      </c>
      <c r="B55" t="str">
        <f>IF('Surety Calculations Form'!E94&gt;0,'Surety Calculations Form'!E94,"")</f>
        <v>SF</v>
      </c>
      <c r="C55" t="str">
        <f>IF('Surety Calculations Form'!A94&gt;0,'Surety Calculations Form'!A94,"")</f>
        <v>CONCRETE DRIVEWAY - COMMERCIAL (8" CLASS A, 4" BASE)</v>
      </c>
      <c r="D55" s="121" t="str">
        <f t="array" ref="D55">IFERROR(INDEX($A$1:$C$180,SMALL(IF($A$1:$A$180&lt;&gt;"",ROW($A$1:$A$180)),ROW(55:55)),1),"")</f>
        <v/>
      </c>
      <c r="E55" s="121" t="str">
        <f t="array" ref="E55">IFERROR(INDEX($A$1:$C$180,SMALL(IF($A$1:$A$180&lt;&gt;"",ROW($A$1:$A$180)),ROW(55:55)),2),"")</f>
        <v/>
      </c>
      <c r="F55" s="121" t="str">
        <f t="array" ref="F55">IFERROR(INDEX($A$1:$C$180,SMALL(IF($A$1:$A$180&lt;&gt;"",ROW($A$1:$A$180)),ROW(55:55)),3),"")</f>
        <v/>
      </c>
      <c r="G55" s="121" t="str">
        <f t="array" ref="G55">IFERROR(INDEX($A$1:$C$100,SMALL(IF($A$1:$A$100&lt;&gt;"",ROW($A$1:$A$100)),ROW(55:55)),4),"")</f>
        <v/>
      </c>
    </row>
    <row r="56" spans="1:7" ht="16.5" x14ac:dyDescent="0.3">
      <c r="A56" t="str">
        <f>IF(AND((ISNUMBER('Surety Calculations Form'!D95)),('Surety Calculations Form'!D95)&gt;0)=TRUE,'Surety Calculations Form'!D95,"")</f>
        <v/>
      </c>
      <c r="B56" t="str">
        <f>IF('Surety Calculations Form'!E95&gt;0,'Surety Calculations Form'!E95,"")</f>
        <v>LF</v>
      </c>
      <c r="C56" t="str">
        <f>IF('Surety Calculations Form'!A95&gt;0,'Surety Calculations Form'!A95,"")</f>
        <v xml:space="preserve">CONCRETE CURB </v>
      </c>
      <c r="D56" s="121" t="str">
        <f t="array" ref="D56">IFERROR(INDEX($A$1:$C$180,SMALL(IF($A$1:$A$180&lt;&gt;"",ROW($A$1:$A$180)),ROW(56:56)),1),"")</f>
        <v/>
      </c>
      <c r="E56" s="121" t="str">
        <f t="array" ref="E56">IFERROR(INDEX($A$1:$C$180,SMALL(IF($A$1:$A$180&lt;&gt;"",ROW($A$1:$A$180)),ROW(56:56)),2),"")</f>
        <v/>
      </c>
      <c r="F56" s="121" t="str">
        <f t="array" ref="F56">IFERROR(INDEX($A$1:$C$180,SMALL(IF($A$1:$A$180&lt;&gt;"",ROW($A$1:$A$180)),ROW(56:56)),3),"")</f>
        <v/>
      </c>
      <c r="G56" s="121" t="str">
        <f t="array" ref="G56">IFERROR(INDEX($A$1:$C$100,SMALL(IF($A$1:$A$100&lt;&gt;"",ROW($A$1:$A$100)),ROW(56:56)),4),"")</f>
        <v/>
      </c>
    </row>
    <row r="57" spans="1:7" ht="16.5" x14ac:dyDescent="0.3">
      <c r="A57" t="str">
        <f>IF(AND((ISNUMBER('Surety Calculations Form'!D96)),('Surety Calculations Form'!D96)&gt;0)=TRUE,'Surety Calculations Form'!D96,"")</f>
        <v/>
      </c>
      <c r="B57" t="str">
        <f>IF('Surety Calculations Form'!E96&gt;0,'Surety Calculations Form'!E96,"")</f>
        <v>LF</v>
      </c>
      <c r="C57" t="str">
        <f>IF('Surety Calculations Form'!A96&gt;0,'Surety Calculations Form'!A96,"")</f>
        <v xml:space="preserve">CONCRETE CURB AND GUTTER </v>
      </c>
      <c r="D57" s="121" t="str">
        <f t="array" ref="D57">IFERROR(INDEX($A$1:$C$180,SMALL(IF($A$1:$A$180&lt;&gt;"",ROW($A$1:$A$180)),ROW(57:57)),1),"")</f>
        <v/>
      </c>
      <c r="E57" s="121" t="str">
        <f t="array" ref="E57">IFERROR(INDEX($A$1:$C$180,SMALL(IF($A$1:$A$180&lt;&gt;"",ROW($A$1:$A$180)),ROW(57:57)),2),"")</f>
        <v/>
      </c>
      <c r="F57" s="121" t="str">
        <f t="array" ref="F57">IFERROR(INDEX($A$1:$C$180,SMALL(IF($A$1:$A$180&lt;&gt;"",ROW($A$1:$A$180)),ROW(57:57)),3),"")</f>
        <v/>
      </c>
      <c r="G57" s="121" t="str">
        <f t="array" ref="G57">IFERROR(INDEX($A$1:$C$100,SMALL(IF($A$1:$A$100&lt;&gt;"",ROW($A$1:$A$100)),ROW(57:57)),4),"")</f>
        <v/>
      </c>
    </row>
    <row r="58" spans="1:7" ht="16.5" x14ac:dyDescent="0.3">
      <c r="A58" t="str">
        <f>IF(AND((ISNUMBER('Surety Calculations Form'!D97)),('Surety Calculations Form'!D97)&gt;0)=TRUE,'Surety Calculations Form'!D97,"")</f>
        <v/>
      </c>
      <c r="B58" t="str">
        <f>IF('Surety Calculations Form'!E97&gt;0,'Surety Calculations Form'!E97,"")</f>
        <v>OF TOTAL</v>
      </c>
      <c r="C58" t="str">
        <f>IF('Surety Calculations Form'!A97&gt;0,'Surety Calculations Form'!A97,"")</f>
        <v>SIGNS/STRIPING/ETC</v>
      </c>
      <c r="D58" s="121" t="str">
        <f t="array" ref="D58">IFERROR(INDEX($A$1:$C$180,SMALL(IF($A$1:$A$180&lt;&gt;"",ROW($A$1:$A$180)),ROW(58:58)),1),"")</f>
        <v/>
      </c>
      <c r="E58" s="121" t="str">
        <f t="array" ref="E58">IFERROR(INDEX($A$1:$C$180,SMALL(IF($A$1:$A$180&lt;&gt;"",ROW($A$1:$A$180)),ROW(58:58)),2),"")</f>
        <v/>
      </c>
      <c r="F58" s="121" t="str">
        <f t="array" ref="F58">IFERROR(INDEX($A$1:$C$180,SMALL(IF($A$1:$A$180&lt;&gt;"",ROW($A$1:$A$180)),ROW(58:58)),3),"")</f>
        <v/>
      </c>
      <c r="G58" s="121" t="str">
        <f t="array" ref="G58">IFERROR(INDEX($A$1:$C$100,SMALL(IF($A$1:$A$100&lt;&gt;"",ROW($A$1:$A$100)),ROW(58:58)),4),"")</f>
        <v/>
      </c>
    </row>
    <row r="59" spans="1:7" ht="16.5" x14ac:dyDescent="0.3">
      <c r="A59" t="str">
        <f>IF(AND((ISNUMBER('Surety Calculations Form'!D98)),('Surety Calculations Form'!D98)&gt;0)=TRUE,'Surety Calculations Form'!D98,"")</f>
        <v/>
      </c>
      <c r="B59" t="str">
        <f>IF('Surety Calculations Form'!E98&gt;0,'Surety Calculations Form'!E98,"")</f>
        <v/>
      </c>
      <c r="C59" t="str">
        <f>IF('Surety Calculations Form'!A98&gt;0,'Surety Calculations Form'!A98,"")</f>
        <v/>
      </c>
      <c r="D59" s="121" t="str">
        <f t="array" ref="D59">IFERROR(INDEX($A$1:$C$180,SMALL(IF($A$1:$A$180&lt;&gt;"",ROW($A$1:$A$180)),ROW(59:59)),1),"")</f>
        <v/>
      </c>
      <c r="E59" s="121" t="str">
        <f t="array" ref="E59">IFERROR(INDEX($A$1:$C$180,SMALL(IF($A$1:$A$180&lt;&gt;"",ROW($A$1:$A$180)),ROW(59:59)),2),"")</f>
        <v/>
      </c>
      <c r="F59" s="121" t="str">
        <f t="array" ref="F59">IFERROR(INDEX($A$1:$C$180,SMALL(IF($A$1:$A$180&lt;&gt;"",ROW($A$1:$A$180)),ROW(59:59)),3),"")</f>
        <v/>
      </c>
      <c r="G59" s="121" t="str">
        <f t="array" ref="G59">IFERROR(INDEX($A$1:$C$100,SMALL(IF($A$1:$A$100&lt;&gt;"",ROW($A$1:$A$100)),ROW(59:59)),4),"")</f>
        <v/>
      </c>
    </row>
    <row r="60" spans="1:7" ht="16.5" x14ac:dyDescent="0.3">
      <c r="A60" t="str">
        <f>IF(AND((ISNUMBER('Surety Calculations Form'!D99)),('Surety Calculations Form'!D99)&gt;0)=TRUE,'Surety Calculations Form'!D99,"")</f>
        <v/>
      </c>
      <c r="B60" t="str">
        <f>IF('Surety Calculations Form'!E99&gt;0,'Surety Calculations Form'!E99,"")</f>
        <v/>
      </c>
      <c r="C60" t="str">
        <f>IF('Surety Calculations Form'!A99&gt;0,'Surety Calculations Form'!A99,"")</f>
        <v xml:space="preserve">Note: City Streets includes all Streets within Public Right-of-way. </v>
      </c>
      <c r="D60" s="121" t="str">
        <f t="array" ref="D60">IFERROR(INDEX($A$1:$C$180,SMALL(IF($A$1:$A$180&lt;&gt;"",ROW($A$1:$A$180)),ROW(60:60)),1),"")</f>
        <v/>
      </c>
      <c r="E60" s="121" t="str">
        <f t="array" ref="E60">IFERROR(INDEX($A$1:$C$180,SMALL(IF($A$1:$A$180&lt;&gt;"",ROW($A$1:$A$180)),ROW(60:60)),2),"")</f>
        <v/>
      </c>
      <c r="F60" s="121" t="str">
        <f t="array" ref="F60">IFERROR(INDEX($A$1:$C$180,SMALL(IF($A$1:$A$180&lt;&gt;"",ROW($A$1:$A$180)),ROW(60:60)),3),"")</f>
        <v/>
      </c>
      <c r="G60" s="121" t="str">
        <f t="array" ref="G60">IFERROR(INDEX($A$1:$C$100,SMALL(IF($A$1:$A$100&lt;&gt;"",ROW($A$1:$A$100)),ROW(60:60)),4),"")</f>
        <v/>
      </c>
    </row>
    <row r="61" spans="1:7" ht="16.5" x14ac:dyDescent="0.3">
      <c r="A61" t="str">
        <f>IF(AND((ISNUMBER('Surety Calculations Form'!D100)),('Surety Calculations Form'!D100)&gt;0)=TRUE,'Surety Calculations Form'!D100,"")</f>
        <v/>
      </c>
      <c r="B61" t="str">
        <f>IF('Surety Calculations Form'!E100&gt;0,'Surety Calculations Form'!E100,"")</f>
        <v/>
      </c>
      <c r="C61" t="str">
        <f>IF('Surety Calculations Form'!A100&gt;0,'Surety Calculations Form'!A100,"")</f>
        <v/>
      </c>
      <c r="D61" s="121" t="str">
        <f t="array" ref="D61">IFERROR(INDEX($A$1:$C$180,SMALL(IF($A$1:$A$180&lt;&gt;"",ROW($A$1:$A$180)),ROW(61:61)),1),"")</f>
        <v/>
      </c>
      <c r="E61" s="121" t="str">
        <f t="array" ref="E61">IFERROR(INDEX($A$1:$C$180,SMALL(IF($A$1:$A$180&lt;&gt;"",ROW($A$1:$A$180)),ROW(61:61)),2),"")</f>
        <v/>
      </c>
      <c r="F61" s="121" t="str">
        <f t="array" ref="F61">IFERROR(INDEX($A$1:$C$180,SMALL(IF($A$1:$A$180&lt;&gt;"",ROW($A$1:$A$180)),ROW(61:61)),3),"")</f>
        <v/>
      </c>
      <c r="G61" s="121" t="str">
        <f t="array" ref="G61">IFERROR(INDEX($A$1:$C$100,SMALL(IF($A$1:$A$100&lt;&gt;"",ROW($A$1:$A$100)),ROW(61:61)),4),"")</f>
        <v/>
      </c>
    </row>
    <row r="62" spans="1:7" ht="16.5" x14ac:dyDescent="0.3">
      <c r="A62" t="str">
        <f>IF(AND((ISNUMBER('Surety Calculations Form'!D101)),('Surety Calculations Form'!D101)&gt;0)=TRUE,'Surety Calculations Form'!D101,"")</f>
        <v/>
      </c>
      <c r="B62" t="str">
        <f>IF('Surety Calculations Form'!E101&gt;0,'Surety Calculations Form'!E101,"")</f>
        <v>UNIT</v>
      </c>
      <c r="C62" t="str">
        <f>IF('Surety Calculations Form'!A101&gt;0,'Surety Calculations Form'!A101,"")</f>
        <v>V. PRIVATE STREETS (INCLUDING SHARED ACCESS):</v>
      </c>
      <c r="D62" s="121" t="str">
        <f t="array" ref="D62">IFERROR(INDEX($A$1:$C$180,SMALL(IF($A$1:$A$180&lt;&gt;"",ROW($A$1:$A$180)),ROW(62:62)),1),"")</f>
        <v/>
      </c>
      <c r="E62" s="121" t="str">
        <f t="array" ref="E62">IFERROR(INDEX($A$1:$C$180,SMALL(IF($A$1:$A$180&lt;&gt;"",ROW($A$1:$A$180)),ROW(62:62)),2),"")</f>
        <v/>
      </c>
      <c r="F62" s="121" t="str">
        <f t="array" ref="F62">IFERROR(INDEX($A$1:$C$180,SMALL(IF($A$1:$A$180&lt;&gt;"",ROW($A$1:$A$180)),ROW(62:62)),3),"")</f>
        <v/>
      </c>
      <c r="G62" s="121" t="str">
        <f t="array" ref="G62">IFERROR(INDEX($A$1:$C$100,SMALL(IF($A$1:$A$100&lt;&gt;"",ROW($A$1:$A$100)),ROW(62:62)),4),"")</f>
        <v/>
      </c>
    </row>
    <row r="63" spans="1:7" ht="16.5" x14ac:dyDescent="0.3">
      <c r="A63" t="str">
        <f>IF(AND((ISNUMBER('Surety Calculations Form'!D102)),('Surety Calculations Form'!D102)&gt;0)=TRUE,'Surety Calculations Form'!D102,"")</f>
        <v/>
      </c>
      <c r="B63" t="str">
        <f>IF('Surety Calculations Form'!E102&gt;0,'Surety Calculations Form'!E102,"")</f>
        <v>SY</v>
      </c>
      <c r="C63" t="str">
        <f>IF('Surety Calculations Form'!A102&gt;0,'Surety Calculations Form'!A102,"")</f>
        <v>SHARED ACCESS DRIVE</v>
      </c>
      <c r="D63" s="121" t="str">
        <f t="array" ref="D63">IFERROR(INDEX($A$1:$C$180,SMALL(IF($A$1:$A$180&lt;&gt;"",ROW($A$1:$A$180)),ROW(63:63)),1),"")</f>
        <v/>
      </c>
      <c r="E63" s="121" t="str">
        <f t="array" ref="E63">IFERROR(INDEX($A$1:$C$180,SMALL(IF($A$1:$A$180&lt;&gt;"",ROW($A$1:$A$180)),ROW(63:63)),2),"")</f>
        <v/>
      </c>
      <c r="F63" s="121" t="str">
        <f t="array" ref="F63">IFERROR(INDEX($A$1:$C$180,SMALL(IF($A$1:$A$180&lt;&gt;"",ROW($A$1:$A$180)),ROW(63:63)),3),"")</f>
        <v/>
      </c>
      <c r="G63" s="121" t="str">
        <f t="array" ref="G63">IFERROR(INDEX($A$1:$C$100,SMALL(IF($A$1:$A$100&lt;&gt;"",ROW($A$1:$A$100)),ROW(63:63)),4),"")</f>
        <v/>
      </c>
    </row>
    <row r="64" spans="1:7" ht="16.5" x14ac:dyDescent="0.3">
      <c r="A64" t="str">
        <f>IF(AND((ISNUMBER('Surety Calculations Form'!D103)),('Surety Calculations Form'!D103)&gt;0)=TRUE,'Surety Calculations Form'!D103,"")</f>
        <v/>
      </c>
      <c r="B64" t="str">
        <f>IF('Surety Calculations Form'!E103&gt;0,'Surety Calculations Form'!E103,"")</f>
        <v>SY</v>
      </c>
      <c r="C64" t="str">
        <f>IF('Surety Calculations Form'!A103&gt;0,'Surety Calculations Form'!A103,"")</f>
        <v>LOCAL AND ALLEY PAVEMENT</v>
      </c>
      <c r="D64" s="121" t="str">
        <f t="array" ref="D64">IFERROR(INDEX($A$1:$C$180,SMALL(IF($A$1:$A$180&lt;&gt;"",ROW($A$1:$A$180)),ROW(64:64)),1),"")</f>
        <v/>
      </c>
      <c r="E64" s="121" t="str">
        <f t="array" ref="E64">IFERROR(INDEX($A$1:$C$180,SMALL(IF($A$1:$A$180&lt;&gt;"",ROW($A$1:$A$180)),ROW(64:64)),2),"")</f>
        <v/>
      </c>
      <c r="F64" s="121" t="str">
        <f t="array" ref="F64">IFERROR(INDEX($A$1:$C$180,SMALL(IF($A$1:$A$180&lt;&gt;"",ROW($A$1:$A$180)),ROW(64:64)),3),"")</f>
        <v/>
      </c>
      <c r="G64" s="121" t="str">
        <f t="array" ref="G64">IFERROR(INDEX($A$1:$C$100,SMALL(IF($A$1:$A$100&lt;&gt;"",ROW($A$1:$A$100)),ROW(64:64)),4),"")</f>
        <v/>
      </c>
    </row>
    <row r="65" spans="1:7" ht="16.5" x14ac:dyDescent="0.3">
      <c r="A65" t="str">
        <f>IF(AND((ISNUMBER('Surety Calculations Form'!D104)),('Surety Calculations Form'!D104)&gt;0)=TRUE,'Surety Calculations Form'!D104,"")</f>
        <v/>
      </c>
      <c r="B65" t="str">
        <f>IF('Surety Calculations Form'!E104&gt;0,'Surety Calculations Form'!E104,"")</f>
        <v>SY</v>
      </c>
      <c r="C65" t="str">
        <f>IF('Surety Calculations Form'!A104&gt;0,'Surety Calculations Form'!A104,"")</f>
        <v xml:space="preserve">COLLECTOR (or HEAVY DUTY) PAVEMENT </v>
      </c>
      <c r="D65" s="121" t="str">
        <f t="array" ref="D65">IFERROR(INDEX($A$1:$C$180,SMALL(IF($A$1:$A$180&lt;&gt;"",ROW($A$1:$A$180)),ROW(65:65)),1),"")</f>
        <v/>
      </c>
      <c r="E65" s="121" t="str">
        <f t="array" ref="E65">IFERROR(INDEX($A$1:$C$180,SMALL(IF($A$1:$A$180&lt;&gt;"",ROW($A$1:$A$180)),ROW(65:65)),2),"")</f>
        <v/>
      </c>
      <c r="F65" s="121" t="str">
        <f t="array" ref="F65">IFERROR(INDEX($A$1:$C$180,SMALL(IF($A$1:$A$180&lt;&gt;"",ROW($A$1:$A$180)),ROW(65:65)),3),"")</f>
        <v/>
      </c>
      <c r="G65" s="121" t="str">
        <f t="array" ref="G65">IFERROR(INDEX($A$1:$C$100,SMALL(IF($A$1:$A$100&lt;&gt;"",ROW($A$1:$A$100)),ROW(65:65)),4),"")</f>
        <v/>
      </c>
    </row>
    <row r="66" spans="1:7" ht="16.5" x14ac:dyDescent="0.3">
      <c r="A66" t="str">
        <f>IF(AND((ISNUMBER('Surety Calculations Form'!D105)),('Surety Calculations Form'!D105)&gt;0)=TRUE,'Surety Calculations Form'!D105,"")</f>
        <v/>
      </c>
      <c r="B66" t="str">
        <f>IF('Surety Calculations Form'!E105&gt;0,'Surety Calculations Form'!E105,"")</f>
        <v>SY</v>
      </c>
      <c r="C66" t="str">
        <f>IF('Surety Calculations Form'!A105&gt;0,'Surety Calculations Form'!A105,"")</f>
        <v xml:space="preserve">MAJOR AND MINOR ARTERIAL PAVEMENT </v>
      </c>
      <c r="D66" s="121" t="str">
        <f t="array" ref="D66">IFERROR(INDEX($A$1:$C$180,SMALL(IF($A$1:$A$180&lt;&gt;"",ROW($A$1:$A$180)),ROW(66:66)),1),"")</f>
        <v/>
      </c>
      <c r="E66" s="121" t="str">
        <f t="array" ref="E66">IFERROR(INDEX($A$1:$C$180,SMALL(IF($A$1:$A$180&lt;&gt;"",ROW($A$1:$A$180)),ROW(66:66)),2),"")</f>
        <v/>
      </c>
      <c r="F66" s="121" t="str">
        <f t="array" ref="F66">IFERROR(INDEX($A$1:$C$180,SMALL(IF($A$1:$A$180&lt;&gt;"",ROW($A$1:$A$180)),ROW(66:66)),3),"")</f>
        <v/>
      </c>
      <c r="G66" s="121" t="str">
        <f t="array" ref="G66">IFERROR(INDEX($A$1:$C$100,SMALL(IF($A$1:$A$100&lt;&gt;"",ROW($A$1:$A$100)),ROW(66:66)),4),"")</f>
        <v/>
      </c>
    </row>
    <row r="67" spans="1:7" ht="16.5" x14ac:dyDescent="0.3">
      <c r="A67" t="str">
        <f>IF(AND((ISNUMBER('Surety Calculations Form'!D106)),('Surety Calculations Form'!D106)&gt;0)=TRUE,'Surety Calculations Form'!D106,"")</f>
        <v/>
      </c>
      <c r="B67" t="str">
        <f>IF('Surety Calculations Form'!E106&gt;0,'Surety Calculations Form'!E106,"")</f>
        <v>SF</v>
      </c>
      <c r="C67" t="str">
        <f>IF('Surety Calculations Form'!A106&gt;0,'Surety Calculations Form'!A106,"")</f>
        <v xml:space="preserve">CONCRETE DRIVEWAY - RESIDENTIAL </v>
      </c>
      <c r="D67" s="121" t="str">
        <f t="array" ref="D67">IFERROR(INDEX($A$1:$C$180,SMALL(IF($A$1:$A$180&lt;&gt;"",ROW($A$1:$A$180)),ROW(67:67)),1),"")</f>
        <v/>
      </c>
      <c r="E67" s="121" t="str">
        <f t="array" ref="E67">IFERROR(INDEX($A$1:$C$180,SMALL(IF($A$1:$A$180&lt;&gt;"",ROW($A$1:$A$180)),ROW(67:67)),2),"")</f>
        <v/>
      </c>
      <c r="F67" s="121" t="str">
        <f t="array" ref="F67">IFERROR(INDEX($A$1:$C$180,SMALL(IF($A$1:$A$180&lt;&gt;"",ROW($A$1:$A$180)),ROW(67:67)),3),"")</f>
        <v/>
      </c>
      <c r="G67" s="121" t="str">
        <f t="array" ref="G67">IFERROR(INDEX($A$1:$C$100,SMALL(IF($A$1:$A$100&lt;&gt;"",ROW($A$1:$A$100)),ROW(67:67)),4),"")</f>
        <v/>
      </c>
    </row>
    <row r="68" spans="1:7" ht="16.5" x14ac:dyDescent="0.3">
      <c r="A68" t="str">
        <f>IF(AND((ISNUMBER('Surety Calculations Form'!D107)),('Surety Calculations Form'!D107)&gt;0)=TRUE,'Surety Calculations Form'!D107,"")</f>
        <v/>
      </c>
      <c r="B68" t="str">
        <f>IF('Surety Calculations Form'!E107&gt;0,'Surety Calculations Form'!E107,"")</f>
        <v>SF</v>
      </c>
      <c r="C68" t="str">
        <f>IF('Surety Calculations Form'!A107&gt;0,'Surety Calculations Form'!A107,"")</f>
        <v xml:space="preserve">CONCRETE DRIVEWAY - COMMERCIAL </v>
      </c>
      <c r="D68" s="121" t="str">
        <f t="array" ref="D68">IFERROR(INDEX($A$1:$C$180,SMALL(IF($A$1:$A$180&lt;&gt;"",ROW($A$1:$A$180)),ROW(68:68)),1),"")</f>
        <v/>
      </c>
      <c r="E68" s="121" t="str">
        <f t="array" ref="E68">IFERROR(INDEX($A$1:$C$180,SMALL(IF($A$1:$A$180&lt;&gt;"",ROW($A$1:$A$180)),ROW(68:68)),2),"")</f>
        <v/>
      </c>
      <c r="F68" s="121" t="str">
        <f t="array" ref="F68">IFERROR(INDEX($A$1:$C$180,SMALL(IF($A$1:$A$180&lt;&gt;"",ROW($A$1:$A$180)),ROW(68:68)),3),"")</f>
        <v/>
      </c>
      <c r="G68" s="121" t="str">
        <f t="array" ref="G68">IFERROR(INDEX($A$1:$C$100,SMALL(IF($A$1:$A$100&lt;&gt;"",ROW($A$1:$A$100)),ROW(68:68)),4),"")</f>
        <v/>
      </c>
    </row>
    <row r="69" spans="1:7" ht="16.5" x14ac:dyDescent="0.3">
      <c r="A69" t="str">
        <f>IF(AND((ISNUMBER('Surety Calculations Form'!D108)),('Surety Calculations Form'!D108)&gt;0)=TRUE,'Surety Calculations Form'!D108,"")</f>
        <v/>
      </c>
      <c r="B69" t="str">
        <f>IF('Surety Calculations Form'!E108&gt;0,'Surety Calculations Form'!E108,"")</f>
        <v>LF</v>
      </c>
      <c r="C69" t="str">
        <f>IF('Surety Calculations Form'!A108&gt;0,'Surety Calculations Form'!A108,"")</f>
        <v xml:space="preserve">CONCRETE CURB </v>
      </c>
      <c r="D69" s="121" t="str">
        <f t="array" ref="D69">IFERROR(INDEX($A$1:$C$180,SMALL(IF($A$1:$A$180&lt;&gt;"",ROW($A$1:$A$180)),ROW(69:69)),1),"")</f>
        <v/>
      </c>
      <c r="E69" s="121" t="str">
        <f t="array" ref="E69">IFERROR(INDEX($A$1:$C$180,SMALL(IF($A$1:$A$180&lt;&gt;"",ROW($A$1:$A$180)),ROW(69:69)),2),"")</f>
        <v/>
      </c>
      <c r="F69" s="121" t="str">
        <f t="array" ref="F69">IFERROR(INDEX($A$1:$C$180,SMALL(IF($A$1:$A$180&lt;&gt;"",ROW($A$1:$A$180)),ROW(69:69)),3),"")</f>
        <v/>
      </c>
      <c r="G69" s="121" t="str">
        <f t="array" ref="G69">IFERROR(INDEX($A$1:$C$100,SMALL(IF($A$1:$A$100&lt;&gt;"",ROW($A$1:$A$100)),ROW(69:69)),4),"")</f>
        <v/>
      </c>
    </row>
    <row r="70" spans="1:7" ht="16.5" x14ac:dyDescent="0.3">
      <c r="A70" t="str">
        <f>IF(AND((ISNUMBER('Surety Calculations Form'!D109)),('Surety Calculations Form'!D109)&gt;0)=TRUE,'Surety Calculations Form'!D109,"")</f>
        <v/>
      </c>
      <c r="B70" t="str">
        <f>IF('Surety Calculations Form'!E109&gt;0,'Surety Calculations Form'!E109,"")</f>
        <v>LF</v>
      </c>
      <c r="C70" t="str">
        <f>IF('Surety Calculations Form'!A109&gt;0,'Surety Calculations Form'!A109,"")</f>
        <v xml:space="preserve">CONCRETE CURB AND GUTTER </v>
      </c>
      <c r="D70" s="121" t="str">
        <f t="array" ref="D70">IFERROR(INDEX($A$1:$C$180,SMALL(IF($A$1:$A$180&lt;&gt;"",ROW($A$1:$A$180)),ROW(70:70)),1),"")</f>
        <v/>
      </c>
      <c r="E70" s="121" t="str">
        <f t="array" ref="E70">IFERROR(INDEX($A$1:$C$180,SMALL(IF($A$1:$A$180&lt;&gt;"",ROW($A$1:$A$180)),ROW(70:70)),2),"")</f>
        <v/>
      </c>
      <c r="F70" s="121" t="str">
        <f t="array" ref="F70">IFERROR(INDEX($A$1:$C$180,SMALL(IF($A$1:$A$180&lt;&gt;"",ROW($A$1:$A$180)),ROW(70:70)),3),"")</f>
        <v/>
      </c>
      <c r="G70" s="121" t="str">
        <f t="array" ref="G70">IFERROR(INDEX($A$1:$C$100,SMALL(IF($A$1:$A$100&lt;&gt;"",ROW($A$1:$A$100)),ROW(70:70)),4),"")</f>
        <v/>
      </c>
    </row>
    <row r="71" spans="1:7" ht="16.5" x14ac:dyDescent="0.3">
      <c r="A71" t="str">
        <f>IF(AND((ISNUMBER('Surety Calculations Form'!D110)),('Surety Calculations Form'!D110)&gt;0)=TRUE,'Surety Calculations Form'!D110,"")</f>
        <v/>
      </c>
      <c r="B71" t="str">
        <f>IF('Surety Calculations Form'!E110&gt;0,'Surety Calculations Form'!E110,"")</f>
        <v>OF TOTAL</v>
      </c>
      <c r="C71" t="str">
        <f>IF('Surety Calculations Form'!A110&gt;0,'Surety Calculations Form'!A110,"")</f>
        <v>SIGNS/STRIPING/ETC</v>
      </c>
      <c r="D71" s="121" t="str">
        <f t="array" ref="D71">IFERROR(INDEX($A$1:$C$180,SMALL(IF($A$1:$A$180&lt;&gt;"",ROW($A$1:$A$180)),ROW(71:71)),1),"")</f>
        <v/>
      </c>
      <c r="E71" s="121" t="str">
        <f t="array" ref="E71">IFERROR(INDEX($A$1:$C$180,SMALL(IF($A$1:$A$180&lt;&gt;"",ROW($A$1:$A$180)),ROW(71:71)),2),"")</f>
        <v/>
      </c>
      <c r="F71" s="121" t="str">
        <f t="array" ref="F71">IFERROR(INDEX($A$1:$C$180,SMALL(IF($A$1:$A$180&lt;&gt;"",ROW($A$1:$A$180)),ROW(71:71)),3),"")</f>
        <v/>
      </c>
      <c r="G71" s="121" t="str">
        <f t="array" ref="G71">IFERROR(INDEX($A$1:$C$100,SMALL(IF($A$1:$A$100&lt;&gt;"",ROW($A$1:$A$100)),ROW(71:71)),4),"")</f>
        <v/>
      </c>
    </row>
    <row r="72" spans="1:7" ht="16.5" x14ac:dyDescent="0.3">
      <c r="A72" t="str">
        <f>IF(AND((ISNUMBER('Surety Calculations Form'!D111)),('Surety Calculations Form'!D111)&gt;0)=TRUE,'Surety Calculations Form'!D111,"")</f>
        <v/>
      </c>
      <c r="B72" t="str">
        <f>IF('Surety Calculations Form'!E111&gt;0,'Surety Calculations Form'!E111,"")</f>
        <v/>
      </c>
      <c r="C72" t="str">
        <f>IF('Surety Calculations Form'!A111&gt;0,'Surety Calculations Form'!A111,"")</f>
        <v/>
      </c>
      <c r="D72" s="121" t="str">
        <f t="array" ref="D72">IFERROR(INDEX($A$1:$C$180,SMALL(IF($A$1:$A$180&lt;&gt;"",ROW($A$1:$A$180)),ROW(72:72)),1),"")</f>
        <v/>
      </c>
      <c r="E72" s="121" t="str">
        <f t="array" ref="E72">IFERROR(INDEX($A$1:$C$180,SMALL(IF($A$1:$A$180&lt;&gt;"",ROW($A$1:$A$180)),ROW(72:72)),2),"")</f>
        <v/>
      </c>
      <c r="F72" s="121" t="str">
        <f t="array" ref="F72">IFERROR(INDEX($A$1:$C$180,SMALL(IF($A$1:$A$180&lt;&gt;"",ROW($A$1:$A$180)),ROW(72:72)),3),"")</f>
        <v/>
      </c>
      <c r="G72" s="121" t="str">
        <f t="array" ref="G72">IFERROR(INDEX($A$1:$C$100,SMALL(IF($A$1:$A$100&lt;&gt;"",ROW($A$1:$A$100)),ROW(72:72)),4),"")</f>
        <v/>
      </c>
    </row>
    <row r="73" spans="1:7" ht="16.5" x14ac:dyDescent="0.3">
      <c r="A73" t="str">
        <f>IF(AND((ISNUMBER('Surety Calculations Form'!D112)),('Surety Calculations Form'!D112)&gt;0)=TRUE,'Surety Calculations Form'!D112,"")</f>
        <v/>
      </c>
      <c r="B73" t="str">
        <f>IF('Surety Calculations Form'!E112&gt;0,'Surety Calculations Form'!E112,"")</f>
        <v/>
      </c>
      <c r="C73" t="str">
        <f>IF('Surety Calculations Form'!A112&gt;0,'Surety Calculations Form'!A112,"")</f>
        <v xml:space="preserve">Note: Private Streets includes all private streets within public access easement. </v>
      </c>
      <c r="D73" s="121" t="str">
        <f t="array" ref="D73">IFERROR(INDEX($A$1:$C$180,SMALL(IF($A$1:$A$180&lt;&gt;"",ROW($A$1:$A$180)),ROW(73:73)),1),"")</f>
        <v/>
      </c>
      <c r="E73" s="121" t="str">
        <f t="array" ref="E73">IFERROR(INDEX($A$1:$C$180,SMALL(IF($A$1:$A$180&lt;&gt;"",ROW($A$1:$A$180)),ROW(73:73)),2),"")</f>
        <v/>
      </c>
      <c r="F73" s="121" t="str">
        <f t="array" ref="F73">IFERROR(INDEX($A$1:$C$180,SMALL(IF($A$1:$A$180&lt;&gt;"",ROW($A$1:$A$180)),ROW(73:73)),3),"")</f>
        <v/>
      </c>
      <c r="G73" s="121" t="str">
        <f t="array" ref="G73">IFERROR(INDEX($A$1:$C$100,SMALL(IF($A$1:$A$100&lt;&gt;"",ROW($A$1:$A$100)),ROW(73:73)),4),"")</f>
        <v/>
      </c>
    </row>
    <row r="74" spans="1:7" ht="16.5" x14ac:dyDescent="0.3">
      <c r="A74" t="str">
        <f>IF(AND((ISNUMBER('Surety Calculations Form'!D113)),('Surety Calculations Form'!D113)&gt;0)=TRUE,'Surety Calculations Form'!D113,"")</f>
        <v/>
      </c>
      <c r="B74" t="str">
        <f>IF('Surety Calculations Form'!E113&gt;0,'Surety Calculations Form'!E113,"")</f>
        <v/>
      </c>
      <c r="C74" t="str">
        <f>IF('Surety Calculations Form'!A113&gt;0,'Surety Calculations Form'!A113,"")</f>
        <v/>
      </c>
      <c r="D74" s="121" t="str">
        <f t="array" ref="D74">IFERROR(INDEX($A$1:$C$180,SMALL(IF($A$1:$A$180&lt;&gt;"",ROW($A$1:$A$180)),ROW(74:74)),1),"")</f>
        <v/>
      </c>
      <c r="E74" s="121" t="str">
        <f t="array" ref="E74">IFERROR(INDEX($A$1:$C$180,SMALL(IF($A$1:$A$180&lt;&gt;"",ROW($A$1:$A$180)),ROW(74:74)),2),"")</f>
        <v/>
      </c>
      <c r="F74" s="121" t="str">
        <f t="array" ref="F74">IFERROR(INDEX($A$1:$C$180,SMALL(IF($A$1:$A$180&lt;&gt;"",ROW($A$1:$A$180)),ROW(74:74)),3),"")</f>
        <v/>
      </c>
      <c r="G74" s="121" t="str">
        <f t="array" ref="G74">IFERROR(INDEX($A$1:$C$100,SMALL(IF($A$1:$A$100&lt;&gt;"",ROW($A$1:$A$100)),ROW(74:74)),4),"")</f>
        <v/>
      </c>
    </row>
    <row r="75" spans="1:7" ht="16.5" x14ac:dyDescent="0.3">
      <c r="A75" t="str">
        <f>IF(AND((ISNUMBER('Surety Calculations Form'!D114)),('Surety Calculations Form'!D114)&gt;0)=TRUE,'Surety Calculations Form'!D114,"")</f>
        <v/>
      </c>
      <c r="B75" t="str">
        <f>IF('Surety Calculations Form'!E114&gt;0,'Surety Calculations Form'!E114,"")</f>
        <v>UNIT</v>
      </c>
      <c r="C75" t="str">
        <f>IF('Surety Calculations Form'!A114&gt;0,'Surety Calculations Form'!A114,"")</f>
        <v>VI. STREET ACCESS</v>
      </c>
      <c r="D75" s="121" t="str">
        <f t="array" ref="D75">IFERROR(INDEX($A$1:$C$180,SMALL(IF($A$1:$A$180&lt;&gt;"",ROW($A$1:$A$180)),ROW(75:75)),1),"")</f>
        <v/>
      </c>
      <c r="E75" s="121" t="str">
        <f t="array" ref="E75">IFERROR(INDEX($A$1:$C$180,SMALL(IF($A$1:$A$180&lt;&gt;"",ROW($A$1:$A$180)),ROW(75:75)),2),"")</f>
        <v/>
      </c>
      <c r="F75" s="121" t="str">
        <f t="array" ref="F75">IFERROR(INDEX($A$1:$C$180,SMALL(IF($A$1:$A$180&lt;&gt;"",ROW($A$1:$A$180)),ROW(75:75)),3),"")</f>
        <v/>
      </c>
      <c r="G75" s="121" t="str">
        <f t="array" ref="G75">IFERROR(INDEX($A$1:$C$100,SMALL(IF($A$1:$A$100&lt;&gt;"",ROW($A$1:$A$100)),ROW(75:75)),4),"")</f>
        <v/>
      </c>
    </row>
    <row r="76" spans="1:7" ht="16.5" x14ac:dyDescent="0.3">
      <c r="A76" t="str">
        <f>IF(AND((ISNUMBER('Surety Calculations Form'!D115)),('Surety Calculations Form'!D115)&gt;0)=TRUE,'Surety Calculations Form'!D115,"")</f>
        <v/>
      </c>
      <c r="B76" t="str">
        <f>IF('Surety Calculations Form'!E115&gt;0,'Surety Calculations Form'!E115,"")</f>
        <v>EA</v>
      </c>
      <c r="C76" t="str">
        <f>IF('Surety Calculations Form'!A115&gt;0,'Surety Calculations Form'!A115,"")</f>
        <v>NEW OR MODIFIED STREET CONNECTIONS</v>
      </c>
      <c r="D76" s="121" t="str">
        <f t="array" ref="D76">IFERROR(INDEX($A$1:$C$180,SMALL(IF($A$1:$A$180&lt;&gt;"",ROW($A$1:$A$180)),ROW(76:76)),1),"")</f>
        <v/>
      </c>
      <c r="E76" s="121" t="str">
        <f t="array" ref="E76">IFERROR(INDEX($A$1:$C$180,SMALL(IF($A$1:$A$180&lt;&gt;"",ROW($A$1:$A$180)),ROW(76:76)),2),"")</f>
        <v/>
      </c>
      <c r="F76" s="121" t="str">
        <f t="array" ref="F76">IFERROR(INDEX($A$1:$C$180,SMALL(IF($A$1:$A$180&lt;&gt;"",ROW($A$1:$A$180)),ROW(76:76)),3),"")</f>
        <v/>
      </c>
      <c r="G76" s="121" t="str">
        <f t="array" ref="G76">IFERROR(INDEX($A$1:$C$100,SMALL(IF($A$1:$A$100&lt;&gt;"",ROW($A$1:$A$100)),ROW(76:76)),4),"")</f>
        <v/>
      </c>
    </row>
    <row r="77" spans="1:7" ht="16.5" x14ac:dyDescent="0.3">
      <c r="A77" t="str">
        <f>IF(AND((ISNUMBER('Surety Calculations Form'!D116)),('Surety Calculations Form'!D116)&gt;0)=TRUE,'Surety Calculations Form'!D116,"")</f>
        <v/>
      </c>
      <c r="B77" t="str">
        <f>IF('Surety Calculations Form'!E116&gt;0,'Surety Calculations Form'!E116,"")</f>
        <v/>
      </c>
      <c r="C77" t="str">
        <f>IF('Surety Calculations Form'!A116&gt;0,'Surety Calculations Form'!A116,"")</f>
        <v/>
      </c>
      <c r="D77" s="121" t="str">
        <f t="array" ref="D77">IFERROR(INDEX($A$1:$C$180,SMALL(IF($A$1:$A$180&lt;&gt;"",ROW($A$1:$A$180)),ROW(77:77)),1),"")</f>
        <v/>
      </c>
      <c r="E77" s="121" t="str">
        <f t="array" ref="E77">IFERROR(INDEX($A$1:$C$180,SMALL(IF($A$1:$A$180&lt;&gt;"",ROW($A$1:$A$180)),ROW(77:77)),2),"")</f>
        <v/>
      </c>
      <c r="F77" s="121" t="str">
        <f t="array" ref="F77">IFERROR(INDEX($A$1:$C$180,SMALL(IF($A$1:$A$180&lt;&gt;"",ROW($A$1:$A$180)),ROW(77:77)),3),"")</f>
        <v/>
      </c>
      <c r="G77" s="121" t="str">
        <f t="array" ref="G77">IFERROR(INDEX($A$1:$C$100,SMALL(IF($A$1:$A$100&lt;&gt;"",ROW($A$1:$A$100)),ROW(77:77)),4),"")</f>
        <v/>
      </c>
    </row>
    <row r="78" spans="1:7" ht="16.5" x14ac:dyDescent="0.3">
      <c r="A78" t="str">
        <f>IF(AND((ISNUMBER('Surety Calculations Form'!D117)),('Surety Calculations Form'!D117)&gt;0)=TRUE,'Surety Calculations Form'!D117,"")</f>
        <v/>
      </c>
      <c r="B78" t="str">
        <f>IF('Surety Calculations Form'!E117&gt;0,'Surety Calculations Form'!E117,"")</f>
        <v>UNIT</v>
      </c>
      <c r="C78" t="str">
        <f>IF('Surety Calculations Form'!A117&gt;0,'Surety Calculations Form'!A117,"")</f>
        <v>VII. TEMPORARY TURNAROUNDS</v>
      </c>
      <c r="D78" s="121" t="str">
        <f t="array" ref="D78">IFERROR(INDEX($A$1:$C$180,SMALL(IF($A$1:$A$180&lt;&gt;"",ROW($A$1:$A$180)),ROW(78:78)),1),"")</f>
        <v/>
      </c>
      <c r="E78" s="121" t="str">
        <f t="array" ref="E78">IFERROR(INDEX($A$1:$C$180,SMALL(IF($A$1:$A$180&lt;&gt;"",ROW($A$1:$A$180)),ROW(78:78)),2),"")</f>
        <v/>
      </c>
      <c r="F78" s="121" t="str">
        <f t="array" ref="F78">IFERROR(INDEX($A$1:$C$180,SMALL(IF($A$1:$A$180&lt;&gt;"",ROW($A$1:$A$180)),ROW(78:78)),3),"")</f>
        <v/>
      </c>
      <c r="G78" s="121" t="str">
        <f t="array" ref="G78">IFERROR(INDEX($A$1:$C$100,SMALL(IF($A$1:$A$100&lt;&gt;"",ROW($A$1:$A$100)),ROW(78:78)),4),"")</f>
        <v/>
      </c>
    </row>
    <row r="79" spans="1:7" ht="16.5" x14ac:dyDescent="0.3">
      <c r="A79" t="str">
        <f>IF(AND((ISNUMBER('Surety Calculations Form'!D118)),('Surety Calculations Form'!D118)&gt;0)=TRUE,'Surety Calculations Form'!D118,"")</f>
        <v/>
      </c>
      <c r="B79" t="str">
        <f>IF('Surety Calculations Form'!E118&gt;0,'Surety Calculations Form'!E118,"")</f>
        <v>EA</v>
      </c>
      <c r="C79" t="str">
        <f>IF('Surety Calculations Form'!A118&gt;0,'Surety Calculations Form'!A118,"")</f>
        <v>TEMPORARY CUL-DE-SAC OR SIMILAR</v>
      </c>
      <c r="D79" s="121" t="str">
        <f t="array" ref="D79">IFERROR(INDEX($A$1:$C$180,SMALL(IF($A$1:$A$180&lt;&gt;"",ROW($A$1:$A$180)),ROW(79:79)),1),"")</f>
        <v/>
      </c>
      <c r="E79" s="121" t="str">
        <f t="array" ref="E79">IFERROR(INDEX($A$1:$C$180,SMALL(IF($A$1:$A$180&lt;&gt;"",ROW($A$1:$A$180)),ROW(79:79)),2),"")</f>
        <v/>
      </c>
      <c r="F79" s="121" t="str">
        <f t="array" ref="F79">IFERROR(INDEX($A$1:$C$180,SMALL(IF($A$1:$A$180&lt;&gt;"",ROW($A$1:$A$180)),ROW(79:79)),3),"")</f>
        <v/>
      </c>
      <c r="G79" s="121" t="str">
        <f t="array" ref="G79">IFERROR(INDEX($A$1:$C$100,SMALL(IF($A$1:$A$100&lt;&gt;"",ROW($A$1:$A$100)),ROW(79:79)),4),"")</f>
        <v/>
      </c>
    </row>
    <row r="80" spans="1:7" ht="16.5" x14ac:dyDescent="0.3">
      <c r="A80" t="str">
        <f>IF(AND((ISNUMBER('Surety Calculations Form'!D119)),('Surety Calculations Form'!D119)&gt;0)=TRUE,'Surety Calculations Form'!D119,"")</f>
        <v/>
      </c>
      <c r="B80" t="str">
        <f>IF('Surety Calculations Form'!E119&gt;0,'Surety Calculations Form'!E119,"")</f>
        <v/>
      </c>
      <c r="C80" t="str">
        <f>IF('Surety Calculations Form'!A119&gt;0,'Surety Calculations Form'!A119,"")</f>
        <v/>
      </c>
      <c r="D80" s="121" t="str">
        <f t="array" ref="D80">IFERROR(INDEX($A$1:$C$180,SMALL(IF($A$1:$A$180&lt;&gt;"",ROW($A$1:$A$180)),ROW(80:80)),1),"")</f>
        <v/>
      </c>
      <c r="E80" s="121" t="str">
        <f t="array" ref="E80">IFERROR(INDEX($A$1:$C$180,SMALL(IF($A$1:$A$180&lt;&gt;"",ROW($A$1:$A$180)),ROW(80:80)),2),"")</f>
        <v/>
      </c>
      <c r="F80" s="121" t="str">
        <f t="array" ref="F80">IFERROR(INDEX($A$1:$C$180,SMALL(IF($A$1:$A$180&lt;&gt;"",ROW($A$1:$A$180)),ROW(80:80)),3),"")</f>
        <v/>
      </c>
      <c r="G80" s="121" t="str">
        <f t="array" ref="G80">IFERROR(INDEX($A$1:$C$100,SMALL(IF($A$1:$A$100&lt;&gt;"",ROW($A$1:$A$100)),ROW(80:80)),4),"")</f>
        <v/>
      </c>
    </row>
    <row r="81" spans="1:7" ht="16.5" x14ac:dyDescent="0.3">
      <c r="A81" t="str">
        <f>IF(AND((ISNUMBER('Surety Calculations Form'!D120)),('Surety Calculations Form'!D120)&gt;0)=TRUE,'Surety Calculations Form'!D120,"")</f>
        <v/>
      </c>
      <c r="B81" t="str">
        <f>IF('Surety Calculations Form'!E120&gt;0,'Surety Calculations Form'!E120,"")</f>
        <v>UNIT</v>
      </c>
      <c r="C81" t="str">
        <f>IF('Surety Calculations Form'!A120&gt;0,'Surety Calculations Form'!A120,"")</f>
        <v xml:space="preserve">VIII. TRAFFIC SIGNALS: </v>
      </c>
      <c r="D81" s="121" t="str">
        <f t="array" ref="D81">IFERROR(INDEX($A$1:$C$180,SMALL(IF($A$1:$A$180&lt;&gt;"",ROW($A$1:$A$180)),ROW(81:81)),1),"")</f>
        <v/>
      </c>
      <c r="E81" s="121" t="str">
        <f t="array" ref="E81">IFERROR(INDEX($A$1:$C$180,SMALL(IF($A$1:$A$180&lt;&gt;"",ROW($A$1:$A$180)),ROW(81:81)),2),"")</f>
        <v/>
      </c>
      <c r="F81" s="121" t="str">
        <f t="array" ref="F81">IFERROR(INDEX($A$1:$C$180,SMALL(IF($A$1:$A$180&lt;&gt;"",ROW($A$1:$A$180)),ROW(81:81)),3),"")</f>
        <v/>
      </c>
      <c r="G81" s="121" t="str">
        <f t="array" ref="G81">IFERROR(INDEX($A$1:$C$100,SMALL(IF($A$1:$A$100&lt;&gt;"",ROW($A$1:$A$100)),ROW(81:81)),4),"")</f>
        <v/>
      </c>
    </row>
    <row r="82" spans="1:7" ht="16.5" x14ac:dyDescent="0.3">
      <c r="A82" t="str">
        <f>IF(AND((ISNUMBER('Surety Calculations Form'!D121)),('Surety Calculations Form'!D121)&gt;0)=TRUE,'Surety Calculations Form'!D121,"")</f>
        <v/>
      </c>
      <c r="B82" t="str">
        <f>IF('Surety Calculations Form'!E121&gt;0,'Surety Calculations Form'!E121,"")</f>
        <v>EA</v>
      </c>
      <c r="C82" t="str">
        <f>IF('Surety Calculations Form'!A121&gt;0,'Surety Calculations Form'!A121,"")</f>
        <v>TRAFFIC  SIGNAL MODIFICATION</v>
      </c>
      <c r="D82" s="121" t="str">
        <f t="array" ref="D82">IFERROR(INDEX($A$1:$C$180,SMALL(IF($A$1:$A$180&lt;&gt;"",ROW($A$1:$A$180)),ROW(82:82)),1),"")</f>
        <v/>
      </c>
      <c r="E82" s="121" t="str">
        <f t="array" ref="E82">IFERROR(INDEX($A$1:$C$180,SMALL(IF($A$1:$A$180&lt;&gt;"",ROW($A$1:$A$180)),ROW(82:82)),2),"")</f>
        <v/>
      </c>
      <c r="F82" s="121" t="str">
        <f t="array" ref="F82">IFERROR(INDEX($A$1:$C$180,SMALL(IF($A$1:$A$180&lt;&gt;"",ROW($A$1:$A$180)),ROW(82:82)),3),"")</f>
        <v/>
      </c>
      <c r="G82" s="121" t="str">
        <f t="array" ref="G82">IFERROR(INDEX($A$1:$C$100,SMALL(IF($A$1:$A$100&lt;&gt;"",ROW($A$1:$A$100)),ROW(82:82)),4),"")</f>
        <v/>
      </c>
    </row>
    <row r="83" spans="1:7" ht="16.5" x14ac:dyDescent="0.3">
      <c r="A83" t="str">
        <f>IF(AND((ISNUMBER('Surety Calculations Form'!D122)),('Surety Calculations Form'!D122)&gt;0)=TRUE,'Surety Calculations Form'!D122,"")</f>
        <v/>
      </c>
      <c r="B83" t="str">
        <f>IF('Surety Calculations Form'!E122&gt;0,'Surety Calculations Form'!E122,"")</f>
        <v>EA</v>
      </c>
      <c r="C83" t="str">
        <f>IF('Surety Calculations Form'!A122&gt;0,'Surety Calculations Form'!A122,"")</f>
        <v>TRAFFIC  SIGNAL INSTALLATION (NEW)</v>
      </c>
      <c r="D83" s="121" t="str">
        <f t="array" ref="D83">IFERROR(INDEX($A$1:$C$180,SMALL(IF($A$1:$A$180&lt;&gt;"",ROW($A$1:$A$180)),ROW(83:83)),1),"")</f>
        <v/>
      </c>
      <c r="E83" s="121" t="str">
        <f t="array" ref="E83">IFERROR(INDEX($A$1:$C$180,SMALL(IF($A$1:$A$180&lt;&gt;"",ROW($A$1:$A$180)),ROW(83:83)),2),"")</f>
        <v/>
      </c>
      <c r="F83" s="121" t="str">
        <f t="array" ref="F83">IFERROR(INDEX($A$1:$C$180,SMALL(IF($A$1:$A$180&lt;&gt;"",ROW($A$1:$A$180)),ROW(83:83)),3),"")</f>
        <v/>
      </c>
      <c r="G83" s="121" t="str">
        <f t="array" ref="G83">IFERROR(INDEX($A$1:$C$100,SMALL(IF($A$1:$A$100&lt;&gt;"",ROW($A$1:$A$100)),ROW(83:83)),4),"")</f>
        <v/>
      </c>
    </row>
    <row r="84" spans="1:7" ht="16.5" x14ac:dyDescent="0.3">
      <c r="A84" t="str">
        <f>IF(AND((ISNUMBER('Surety Calculations Form'!D123)),('Surety Calculations Form'!D123)&gt;0)=TRUE,'Surety Calculations Form'!D123,"")</f>
        <v/>
      </c>
      <c r="B84" t="str">
        <f>IF('Surety Calculations Form'!E123&gt;0,'Surety Calculations Form'!E123,"")</f>
        <v/>
      </c>
      <c r="C84" t="str">
        <f>IF('Surety Calculations Form'!A123&gt;0,'Surety Calculations Form'!A123,"")</f>
        <v/>
      </c>
      <c r="D84" s="121" t="str">
        <f t="array" ref="D84">IFERROR(INDEX($A$1:$C$180,SMALL(IF($A$1:$A$180&lt;&gt;"",ROW($A$1:$A$180)),ROW(84:84)),1),"")</f>
        <v/>
      </c>
      <c r="E84" s="121" t="str">
        <f t="array" ref="E84">IFERROR(INDEX($A$1:$C$180,SMALL(IF($A$1:$A$180&lt;&gt;"",ROW($A$1:$A$180)),ROW(84:84)),2),"")</f>
        <v/>
      </c>
      <c r="F84" s="121" t="str">
        <f t="array" ref="F84">IFERROR(INDEX($A$1:$C$180,SMALL(IF($A$1:$A$180&lt;&gt;"",ROW($A$1:$A$180)),ROW(84:84)),3),"")</f>
        <v/>
      </c>
      <c r="G84" s="121" t="str">
        <f t="array" ref="G84">IFERROR(INDEX($A$1:$C$100,SMALL(IF($A$1:$A$100&lt;&gt;"",ROW($A$1:$A$100)),ROW(84:84)),4),"")</f>
        <v/>
      </c>
    </row>
    <row r="85" spans="1:7" ht="16.5" x14ac:dyDescent="0.3">
      <c r="A85" t="str">
        <f>IF(AND((ISNUMBER('Surety Calculations Form'!D124)),('Surety Calculations Form'!D124)&gt;0)=TRUE,'Surety Calculations Form'!D124,"")</f>
        <v/>
      </c>
      <c r="B85" t="str">
        <f>IF('Surety Calculations Form'!E124&gt;0,'Surety Calculations Form'!E124,"")</f>
        <v/>
      </c>
      <c r="C85" t="str">
        <f>IF('Surety Calculations Form'!A124&gt;0,'Surety Calculations Form'!A124,"")</f>
        <v/>
      </c>
      <c r="D85" s="121" t="str">
        <f t="array" ref="D85">IFERROR(INDEX($A$1:$C$180,SMALL(IF($A$1:$A$180&lt;&gt;"",ROW($A$1:$A$180)),ROW(85:85)),1),"")</f>
        <v/>
      </c>
      <c r="E85" s="121" t="str">
        <f t="array" ref="E85">IFERROR(INDEX($A$1:$C$180,SMALL(IF($A$1:$A$180&lt;&gt;"",ROW($A$1:$A$180)),ROW(85:85)),2),"")</f>
        <v/>
      </c>
      <c r="F85" s="121" t="str">
        <f t="array" ref="F85">IFERROR(INDEX($A$1:$C$180,SMALL(IF($A$1:$A$180&lt;&gt;"",ROW($A$1:$A$180)),ROW(85:85)),3),"")</f>
        <v/>
      </c>
      <c r="G85" s="121" t="str">
        <f t="array" ref="G85">IFERROR(INDEX($A$1:$C$100,SMALL(IF($A$1:$A$100&lt;&gt;"",ROW($A$1:$A$100)),ROW(85:85)),4),"")</f>
        <v/>
      </c>
    </row>
    <row r="86" spans="1:7" ht="16.5" x14ac:dyDescent="0.3">
      <c r="A86" t="str">
        <f>IF(AND((ISNUMBER('Surety Calculations Form'!D125)),('Surety Calculations Form'!D125)&gt;0)=TRUE,'Surety Calculations Form'!D125,"")</f>
        <v/>
      </c>
      <c r="B86" t="str">
        <f>IF('Surety Calculations Form'!E125&gt;0,'Surety Calculations Form'!E125,"")</f>
        <v/>
      </c>
      <c r="C86" t="str">
        <f>IF('Surety Calculations Form'!A125&gt;0,'Surety Calculations Form'!A125,"")</f>
        <v/>
      </c>
      <c r="D86" s="121" t="str">
        <f t="array" ref="D86">IFERROR(INDEX($A$1:$C$180,SMALL(IF($A$1:$A$180&lt;&gt;"",ROW($A$1:$A$180)),ROW(86:86)),1),"")</f>
        <v/>
      </c>
      <c r="E86" s="121" t="str">
        <f t="array" ref="E86">IFERROR(INDEX($A$1:$C$180,SMALL(IF($A$1:$A$180&lt;&gt;"",ROW($A$1:$A$180)),ROW(86:86)),2),"")</f>
        <v/>
      </c>
      <c r="F86" s="121" t="str">
        <f t="array" ref="F86">IFERROR(INDEX($A$1:$C$180,SMALL(IF($A$1:$A$180&lt;&gt;"",ROW($A$1:$A$180)),ROW(86:86)),3),"")</f>
        <v/>
      </c>
      <c r="G86" s="121" t="str">
        <f t="array" ref="G86">IFERROR(INDEX($A$1:$C$100,SMALL(IF($A$1:$A$100&lt;&gt;"",ROW($A$1:$A$100)),ROW(86:86)),4),"")</f>
        <v/>
      </c>
    </row>
    <row r="87" spans="1:7" ht="16.5" x14ac:dyDescent="0.3">
      <c r="A87" t="str">
        <f>IF(AND((ISNUMBER('Surety Calculations Form'!D126)),('Surety Calculations Form'!D126)&gt;0)=TRUE,'Surety Calculations Form'!D126,"")</f>
        <v/>
      </c>
      <c r="B87" t="str">
        <f>IF('Surety Calculations Form'!E126&gt;0,'Surety Calculations Form'!E126,"")</f>
        <v>UNIT</v>
      </c>
      <c r="C87" t="str">
        <f>IF('Surety Calculations Form'!A126&gt;0,'Surety Calculations Form'!A126,"")</f>
        <v>IX.  ITS ELEMENTS:</v>
      </c>
      <c r="D87" s="121" t="str">
        <f t="array" ref="D87">IFERROR(INDEX($A$1:$C$180,SMALL(IF($A$1:$A$180&lt;&gt;"",ROW($A$1:$A$180)),ROW(87:87)),1),"")</f>
        <v/>
      </c>
      <c r="E87" s="121" t="str">
        <f t="array" ref="E87">IFERROR(INDEX($A$1:$C$180,SMALL(IF($A$1:$A$180&lt;&gt;"",ROW($A$1:$A$180)),ROW(87:87)),2),"")</f>
        <v/>
      </c>
      <c r="F87" s="121" t="str">
        <f t="array" ref="F87">IFERROR(INDEX($A$1:$C$180,SMALL(IF($A$1:$A$180&lt;&gt;"",ROW($A$1:$A$180)),ROW(87:87)),3),"")</f>
        <v/>
      </c>
      <c r="G87" s="121" t="str">
        <f t="array" ref="G87">IFERROR(INDEX($A$1:$C$100,SMALL(IF($A$1:$A$100&lt;&gt;"",ROW($A$1:$A$100)),ROW(87:87)),4),"")</f>
        <v/>
      </c>
    </row>
    <row r="88" spans="1:7" ht="16.5" x14ac:dyDescent="0.3">
      <c r="A88" t="str">
        <f>IF(AND((ISNUMBER('Surety Calculations Form'!D127)),('Surety Calculations Form'!D127)&gt;0)=TRUE,'Surety Calculations Form'!D127,"")</f>
        <v/>
      </c>
      <c r="B88" t="str">
        <f>IF('Surety Calculations Form'!E127&gt;0,'Surety Calculations Form'!E127,"")</f>
        <v>LF</v>
      </c>
      <c r="C88" t="str">
        <f>IF('Surety Calculations Form'!A127&gt;0,'Surety Calculations Form'!A127,"")</f>
        <v>3" CONDUIT UNDER PAVEMENT OR SIDEWALK</v>
      </c>
      <c r="D88" s="121" t="str">
        <f t="array" ref="D88">IFERROR(INDEX($A$1:$C$180,SMALL(IF($A$1:$A$180&lt;&gt;"",ROW($A$1:$A$180)),ROW(88:88)),1),"")</f>
        <v/>
      </c>
      <c r="E88" s="121" t="str">
        <f t="array" ref="E88">IFERROR(INDEX($A$1:$C$180,SMALL(IF($A$1:$A$180&lt;&gt;"",ROW($A$1:$A$180)),ROW(88:88)),2),"")</f>
        <v/>
      </c>
      <c r="F88" s="121" t="str">
        <f t="array" ref="F88">IFERROR(INDEX($A$1:$C$180,SMALL(IF($A$1:$A$180&lt;&gt;"",ROW($A$1:$A$180)),ROW(88:88)),3),"")</f>
        <v/>
      </c>
      <c r="G88" s="121" t="str">
        <f t="array" ref="G88">IFERROR(INDEX($A$1:$C$100,SMALL(IF($A$1:$A$100&lt;&gt;"",ROW($A$1:$A$100)),ROW(88:88)),4),"")</f>
        <v/>
      </c>
    </row>
    <row r="89" spans="1:7" ht="16.5" x14ac:dyDescent="0.3">
      <c r="A89" t="str">
        <f>IF(AND((ISNUMBER('Surety Calculations Form'!D128)),('Surety Calculations Form'!D128)&gt;0)=TRUE,'Surety Calculations Form'!D128,"")</f>
        <v/>
      </c>
      <c r="B89" t="str">
        <f>IF('Surety Calculations Form'!E128&gt;0,'Surety Calculations Form'!E128,"")</f>
        <v>LF</v>
      </c>
      <c r="C89" t="str">
        <f>IF('Surety Calculations Form'!A128&gt;0,'Surety Calculations Form'!A128,"")</f>
        <v>3" CONDUIT IN NON-PAVED AREA</v>
      </c>
      <c r="D89" s="121" t="str">
        <f t="array" ref="D89">IFERROR(INDEX($A$1:$C$180,SMALL(IF($A$1:$A$180&lt;&gt;"",ROW($A$1:$A$180)),ROW(89:89)),1),"")</f>
        <v/>
      </c>
      <c r="E89" s="121" t="str">
        <f t="array" ref="E89">IFERROR(INDEX($A$1:$C$180,SMALL(IF($A$1:$A$180&lt;&gt;"",ROW($A$1:$A$180)),ROW(89:89)),2),"")</f>
        <v/>
      </c>
      <c r="F89" s="121" t="str">
        <f t="array" ref="F89">IFERROR(INDEX($A$1:$C$180,SMALL(IF($A$1:$A$180&lt;&gt;"",ROW($A$1:$A$180)),ROW(89:89)),3),"")</f>
        <v/>
      </c>
      <c r="G89" s="121" t="str">
        <f t="array" ref="G89">IFERROR(INDEX($A$1:$C$100,SMALL(IF($A$1:$A$100&lt;&gt;"",ROW($A$1:$A$100)),ROW(89:89)),4),"")</f>
        <v/>
      </c>
    </row>
    <row r="90" spans="1:7" ht="16.5" x14ac:dyDescent="0.3">
      <c r="A90" t="str">
        <f>IF(AND((ISNUMBER('Surety Calculations Form'!D129)),('Surety Calculations Form'!D129)&gt;0)=TRUE,'Surety Calculations Form'!D129,"")</f>
        <v/>
      </c>
      <c r="B90" t="str">
        <f>IF('Surety Calculations Form'!E129&gt;0,'Surety Calculations Form'!E129,"")</f>
        <v>EA</v>
      </c>
      <c r="C90" t="str">
        <f>IF('Surety Calculations Form'!A129&gt;0,'Surety Calculations Form'!A129,"")</f>
        <v>FIBEROPTIC PULL BOX</v>
      </c>
      <c r="D90" s="121" t="str">
        <f t="array" ref="D90">IFERROR(INDEX($A$1:$C$180,SMALL(IF($A$1:$A$180&lt;&gt;"",ROW($A$1:$A$180)),ROW(90:90)),1),"")</f>
        <v/>
      </c>
      <c r="E90" s="121" t="str">
        <f t="array" ref="E90">IFERROR(INDEX($A$1:$C$180,SMALL(IF($A$1:$A$180&lt;&gt;"",ROW($A$1:$A$180)),ROW(90:90)),2),"")</f>
        <v/>
      </c>
      <c r="F90" s="121" t="str">
        <f t="array" ref="F90">IFERROR(INDEX($A$1:$C$180,SMALL(IF($A$1:$A$180&lt;&gt;"",ROW($A$1:$A$180)),ROW(90:90)),3),"")</f>
        <v/>
      </c>
      <c r="G90" s="121" t="str">
        <f t="array" ref="G90">IFERROR(INDEX($A$1:$C$100,SMALL(IF($A$1:$A$100&lt;&gt;"",ROW($A$1:$A$100)),ROW(90:90)),4),"")</f>
        <v/>
      </c>
    </row>
    <row r="91" spans="1:7" ht="16.5" x14ac:dyDescent="0.3">
      <c r="A91" t="str">
        <f>IF(AND((ISNUMBER('Surety Calculations Form'!D130)),('Surety Calculations Form'!D130)&gt;0)=TRUE,'Surety Calculations Form'!D130,"")</f>
        <v/>
      </c>
      <c r="B91" t="str">
        <f>IF('Surety Calculations Form'!E130&gt;0,'Surety Calculations Form'!E130,"")</f>
        <v>LF</v>
      </c>
      <c r="C91" t="str">
        <f>IF('Surety Calculations Form'!A130&gt;0,'Surety Calculations Form'!A130,"")</f>
        <v>36-STRAND SM FIBER OPTIC CABLE</v>
      </c>
      <c r="D91" s="121" t="str">
        <f t="array" ref="D91">IFERROR(INDEX($A$1:$C$180,SMALL(IF($A$1:$A$180&lt;&gt;"",ROW($A$1:$A$180)),ROW(91:91)),1),"")</f>
        <v/>
      </c>
      <c r="E91" s="121" t="str">
        <f t="array" ref="E91">IFERROR(INDEX($A$1:$C$180,SMALL(IF($A$1:$A$180&lt;&gt;"",ROW($A$1:$A$180)),ROW(91:91)),2),"")</f>
        <v/>
      </c>
      <c r="F91" s="121" t="str">
        <f t="array" ref="F91">IFERROR(INDEX($A$1:$C$180,SMALL(IF($A$1:$A$180&lt;&gt;"",ROW($A$1:$A$180)),ROW(91:91)),3),"")</f>
        <v/>
      </c>
      <c r="G91" s="121" t="str">
        <f t="array" ref="G91">IFERROR(INDEX($A$1:$C$100,SMALL(IF($A$1:$A$100&lt;&gt;"",ROW($A$1:$A$100)),ROW(91:91)),4),"")</f>
        <v/>
      </c>
    </row>
    <row r="92" spans="1:7" ht="16.5" x14ac:dyDescent="0.3">
      <c r="A92" t="str">
        <f>IF(AND((ISNUMBER('Surety Calculations Form'!D131)),('Surety Calculations Form'!D131)&gt;0)=TRUE,'Surety Calculations Form'!D131,"")</f>
        <v/>
      </c>
      <c r="B92" t="str">
        <f>IF('Surety Calculations Form'!E131&gt;0,'Surety Calculations Form'!E131,"")</f>
        <v>EA</v>
      </c>
      <c r="C92" t="str">
        <f>IF('Surety Calculations Form'!A131&gt;0,'Surety Calculations Form'!A131,"")</f>
        <v>CCTV CAMERA, POLE AND CABINET</v>
      </c>
      <c r="D92" s="121" t="str">
        <f t="array" ref="D92">IFERROR(INDEX($A$1:$C$180,SMALL(IF($A$1:$A$180&lt;&gt;"",ROW($A$1:$A$180)),ROW(92:92)),1),"")</f>
        <v/>
      </c>
      <c r="E92" s="121" t="str">
        <f t="array" ref="E92">IFERROR(INDEX($A$1:$C$180,SMALL(IF($A$1:$A$180&lt;&gt;"",ROW($A$1:$A$180)),ROW(92:92)),2),"")</f>
        <v/>
      </c>
      <c r="F92" s="121" t="str">
        <f t="array" ref="F92">IFERROR(INDEX($A$1:$C$180,SMALL(IF($A$1:$A$180&lt;&gt;"",ROW($A$1:$A$180)),ROW(92:92)),3),"")</f>
        <v/>
      </c>
      <c r="G92" s="121" t="str">
        <f t="array" ref="G92">IFERROR(INDEX($A$1:$C$100,SMALL(IF($A$1:$A$100&lt;&gt;"",ROW($A$1:$A$100)),ROW(92:92)),4),"")</f>
        <v/>
      </c>
    </row>
    <row r="93" spans="1:7" ht="16.5" x14ac:dyDescent="0.3">
      <c r="A93" t="str">
        <f>IF(AND((ISNUMBER('Surety Calculations Form'!D132)),('Surety Calculations Form'!D132)&gt;0)=TRUE,'Surety Calculations Form'!D132,"")</f>
        <v/>
      </c>
      <c r="B93" t="str">
        <f>IF('Surety Calculations Form'!E132&gt;0,'Surety Calculations Form'!E132,"")</f>
        <v>EA</v>
      </c>
      <c r="C93" t="str">
        <f>IF('Surety Calculations Form'!A132&gt;0,'Surety Calculations Form'!A132,"")</f>
        <v>SIGNAL SYSTEM DETECTORS (2-WAY)</v>
      </c>
      <c r="D93" s="121" t="str">
        <f t="array" ref="D93">IFERROR(INDEX($A$1:$C$180,SMALL(IF($A$1:$A$180&lt;&gt;"",ROW($A$1:$A$180)),ROW(93:93)),1),"")</f>
        <v/>
      </c>
      <c r="E93" s="121" t="str">
        <f t="array" ref="E93">IFERROR(INDEX($A$1:$C$180,SMALL(IF($A$1:$A$180&lt;&gt;"",ROW($A$1:$A$180)),ROW(93:93)),2),"")</f>
        <v/>
      </c>
      <c r="F93" s="121" t="str">
        <f t="array" ref="F93">IFERROR(INDEX($A$1:$C$180,SMALL(IF($A$1:$A$180&lt;&gt;"",ROW($A$1:$A$180)),ROW(93:93)),3),"")</f>
        <v/>
      </c>
      <c r="G93" s="121" t="str">
        <f t="array" ref="G93">IFERROR(INDEX($A$1:$C$100,SMALL(IF($A$1:$A$100&lt;&gt;"",ROW($A$1:$A$100)),ROW(93:93)),4),"")</f>
        <v/>
      </c>
    </row>
    <row r="94" spans="1:7" ht="16.5" x14ac:dyDescent="0.3">
      <c r="A94" t="str">
        <f>IF(AND((ISNUMBER('Surety Calculations Form'!D133)),('Surety Calculations Form'!D133)&gt;0)=TRUE,'Surety Calculations Form'!D133,"")</f>
        <v/>
      </c>
      <c r="B94" t="str">
        <f>IF('Surety Calculations Form'!E133&gt;0,'Surety Calculations Form'!E133,"")</f>
        <v>EA</v>
      </c>
      <c r="C94" t="str">
        <f>IF('Surety Calculations Form'!A133&gt;0,'Surety Calculations Form'!A133,"")</f>
        <v>SIGNAL CONTROLLER W/ F.O. MODEM</v>
      </c>
      <c r="D94" s="121" t="str">
        <f t="array" ref="D94">IFERROR(INDEX($A$1:$C$180,SMALL(IF($A$1:$A$180&lt;&gt;"",ROW($A$1:$A$180)),ROW(94:94)),1),"")</f>
        <v/>
      </c>
      <c r="E94" s="121" t="str">
        <f t="array" ref="E94">IFERROR(INDEX($A$1:$C$180,SMALL(IF($A$1:$A$180&lt;&gt;"",ROW($A$1:$A$180)),ROW(94:94)),2),"")</f>
        <v/>
      </c>
      <c r="F94" s="121" t="str">
        <f t="array" ref="F94">IFERROR(INDEX($A$1:$C$180,SMALL(IF($A$1:$A$180&lt;&gt;"",ROW($A$1:$A$180)),ROW(94:94)),3),"")</f>
        <v/>
      </c>
      <c r="G94" s="121" t="str">
        <f t="array" ref="G94">IFERROR(INDEX($A$1:$C$100,SMALL(IF($A$1:$A$100&lt;&gt;"",ROW($A$1:$A$100)),ROW(94:94)),4),"")</f>
        <v/>
      </c>
    </row>
    <row r="95" spans="1:7" ht="16.5" x14ac:dyDescent="0.3">
      <c r="A95" t="str">
        <f>IF(AND((ISNUMBER('Surety Calculations Form'!D134)),('Surety Calculations Form'!D134)&gt;0)=TRUE,'Surety Calculations Form'!D134,"")</f>
        <v/>
      </c>
      <c r="B95" t="str">
        <f>IF('Surety Calculations Form'!E134&gt;0,'Surety Calculations Form'!E134,"")</f>
        <v/>
      </c>
      <c r="C95" t="str">
        <f>IF('Surety Calculations Form'!A134&gt;0,'Surety Calculations Form'!A134,"")</f>
        <v/>
      </c>
      <c r="D95" s="121" t="str">
        <f t="array" ref="D95">IFERROR(INDEX($A$1:$C$180,SMALL(IF($A$1:$A$180&lt;&gt;"",ROW($A$1:$A$180)),ROW(95:95)),1),"")</f>
        <v/>
      </c>
      <c r="E95" s="121" t="str">
        <f t="array" ref="E95">IFERROR(INDEX($A$1:$C$180,SMALL(IF($A$1:$A$180&lt;&gt;"",ROW($A$1:$A$180)),ROW(95:95)),2),"")</f>
        <v/>
      </c>
      <c r="F95" s="121" t="str">
        <f t="array" ref="F95">IFERROR(INDEX($A$1:$C$180,SMALL(IF($A$1:$A$180&lt;&gt;"",ROW($A$1:$A$180)),ROW(95:95)),3),"")</f>
        <v/>
      </c>
      <c r="G95" s="121" t="str">
        <f t="array" ref="G95">IFERROR(INDEX($A$1:$C$100,SMALL(IF($A$1:$A$100&lt;&gt;"",ROW($A$1:$A$100)),ROW(95:95)),4),"")</f>
        <v/>
      </c>
    </row>
    <row r="96" spans="1:7" ht="16.5" x14ac:dyDescent="0.3">
      <c r="A96" t="str">
        <f>IF(AND((ISNUMBER('Surety Calculations Form'!D135)),('Surety Calculations Form'!D135)&gt;0)=TRUE,'Surety Calculations Form'!D135,"")</f>
        <v/>
      </c>
      <c r="B96" t="str">
        <f>IF('Surety Calculations Form'!E135&gt;0,'Surety Calculations Form'!E135,"")</f>
        <v/>
      </c>
      <c r="C96" t="str">
        <f>IF('Surety Calculations Form'!A135&gt;0,'Surety Calculations Form'!A135,"")</f>
        <v>Note: ITS Elements includes all substantial ITS infrastructure.</v>
      </c>
      <c r="D96" s="121" t="str">
        <f t="array" ref="D96">IFERROR(INDEX($A$1:$C$180,SMALL(IF($A$1:$A$180&lt;&gt;"",ROW($A$1:$A$180)),ROW(96:96)),1),"")</f>
        <v/>
      </c>
      <c r="E96" s="121" t="str">
        <f t="array" ref="E96">IFERROR(INDEX($A$1:$C$180,SMALL(IF($A$1:$A$180&lt;&gt;"",ROW($A$1:$A$180)),ROW(96:96)),2),"")</f>
        <v/>
      </c>
      <c r="F96" s="121" t="str">
        <f t="array" ref="F96">IFERROR(INDEX($A$1:$C$180,SMALL(IF($A$1:$A$180&lt;&gt;"",ROW($A$1:$A$180)),ROW(96:96)),3),"")</f>
        <v/>
      </c>
      <c r="G96" s="121" t="str">
        <f t="array" ref="G96">IFERROR(INDEX($A$1:$C$100,SMALL(IF($A$1:$A$100&lt;&gt;"",ROW($A$1:$A$100)),ROW(96:96)),4),"")</f>
        <v/>
      </c>
    </row>
    <row r="97" spans="1:7" ht="16.5" x14ac:dyDescent="0.3">
      <c r="A97" t="str">
        <f>IF(AND((ISNUMBER('Surety Calculations Form'!D136)),('Surety Calculations Form'!D136)&gt;0)=TRUE,'Surety Calculations Form'!D136,"")</f>
        <v/>
      </c>
      <c r="B97" t="str">
        <f>IF('Surety Calculations Form'!E136&gt;0,'Surety Calculations Form'!E136,"")</f>
        <v/>
      </c>
      <c r="C97" t="str">
        <f>IF('Surety Calculations Form'!A136&gt;0,'Surety Calculations Form'!A136,"")</f>
        <v/>
      </c>
      <c r="D97" s="121" t="str">
        <f t="array" ref="D97">IFERROR(INDEX($A$1:$C$180,SMALL(IF($A$1:$A$180&lt;&gt;"",ROW($A$1:$A$180)),ROW(97:97)),1),"")</f>
        <v/>
      </c>
      <c r="E97" s="121" t="str">
        <f t="array" ref="E97">IFERROR(INDEX($A$1:$C$180,SMALL(IF($A$1:$A$180&lt;&gt;"",ROW($A$1:$A$180)),ROW(97:97)),2),"")</f>
        <v/>
      </c>
      <c r="F97" s="121" t="str">
        <f t="array" ref="F97">IFERROR(INDEX($A$1:$C$180,SMALL(IF($A$1:$A$180&lt;&gt;"",ROW($A$1:$A$180)),ROW(97:97)),3),"")</f>
        <v/>
      </c>
      <c r="G97" s="121" t="str">
        <f t="array" ref="G97">IFERROR(INDEX($A$1:$C$100,SMALL(IF($A$1:$A$100&lt;&gt;"",ROW($A$1:$A$100)),ROW(97:97)),4),"")</f>
        <v/>
      </c>
    </row>
    <row r="98" spans="1:7" ht="16.5" x14ac:dyDescent="0.3">
      <c r="A98" t="str">
        <f>IF(AND((ISNUMBER('Surety Calculations Form'!D137)),('Surety Calculations Form'!D137)&gt;0)=TRUE,'Surety Calculations Form'!D137,"")</f>
        <v/>
      </c>
      <c r="B98" t="str">
        <f>IF('Surety Calculations Form'!E137&gt;0,'Surety Calculations Form'!E137,"")</f>
        <v>UNIT</v>
      </c>
      <c r="C98" t="str">
        <f>IF('Surety Calculations Form'!A137&gt;0,'Surety Calculations Form'!A137,"")</f>
        <v>X. STORMWATER DRAINAGE:</v>
      </c>
      <c r="D98" s="121" t="str">
        <f t="array" ref="D98">IFERROR(INDEX($A$1:$C$180,SMALL(IF($A$1:$A$180&lt;&gt;"",ROW($A$1:$A$180)),ROW(98:98)),1),"")</f>
        <v/>
      </c>
      <c r="E98" s="121" t="str">
        <f t="array" ref="E98">IFERROR(INDEX($A$1:$C$180,SMALL(IF($A$1:$A$180&lt;&gt;"",ROW($A$1:$A$180)),ROW(98:98)),2),"")</f>
        <v/>
      </c>
      <c r="F98" s="121" t="str">
        <f t="array" ref="F98">IFERROR(INDEX($A$1:$C$180,SMALL(IF($A$1:$A$180&lt;&gt;"",ROW($A$1:$A$180)),ROW(98:98)),3),"")</f>
        <v/>
      </c>
      <c r="G98" s="121" t="str">
        <f t="array" ref="G98">IFERROR(INDEX($A$1:$C$100,SMALL(IF($A$1:$A$100&lt;&gt;"",ROW($A$1:$A$100)),ROW(98:98)),4),"")</f>
        <v/>
      </c>
    </row>
    <row r="99" spans="1:7" ht="16.5" x14ac:dyDescent="0.3">
      <c r="A99" t="str">
        <f>IF(AND((ISNUMBER('Surety Calculations Form'!D138)),('Surety Calculations Form'!D138)&gt;0)=TRUE,'Surety Calculations Form'!D138,"")</f>
        <v/>
      </c>
      <c r="B99" t="str">
        <f>IF('Surety Calculations Form'!E138&gt;0,'Surety Calculations Form'!E138,"")</f>
        <v>LF</v>
      </c>
      <c r="C99" t="str">
        <f>IF('Surety Calculations Form'!A138&gt;0,'Surety Calculations Form'!A138,"")</f>
        <v>15" RCP CULVERT</v>
      </c>
      <c r="D99" s="121" t="str">
        <f t="array" ref="D99">IFERROR(INDEX($A$1:$C$180,SMALL(IF($A$1:$A$180&lt;&gt;"",ROW($A$1:$A$180)),ROW(99:99)),1),"")</f>
        <v/>
      </c>
      <c r="E99" s="121" t="str">
        <f t="array" ref="E99">IFERROR(INDEX($A$1:$C$180,SMALL(IF($A$1:$A$180&lt;&gt;"",ROW($A$1:$A$180)),ROW(99:99)),2),"")</f>
        <v/>
      </c>
      <c r="F99" s="121" t="str">
        <f t="array" ref="F99">IFERROR(INDEX($A$1:$C$180,SMALL(IF($A$1:$A$180&lt;&gt;"",ROW($A$1:$A$180)),ROW(99:99)),3),"")</f>
        <v/>
      </c>
      <c r="G99" s="121" t="str">
        <f t="array" ref="G99">IFERROR(INDEX($A$1:$C$100,SMALL(IF($A$1:$A$100&lt;&gt;"",ROW($A$1:$A$100)),ROW(99:99)),4),"")</f>
        <v/>
      </c>
    </row>
    <row r="100" spans="1:7" ht="16.5" x14ac:dyDescent="0.3">
      <c r="A100" t="str">
        <f>IF(AND((ISNUMBER('Surety Calculations Form'!D139)),('Surety Calculations Form'!D139)&gt;0)=TRUE,'Surety Calculations Form'!D139,"")</f>
        <v/>
      </c>
      <c r="B100" t="str">
        <f>IF('Surety Calculations Form'!E139&gt;0,'Surety Calculations Form'!E139,"")</f>
        <v>LF</v>
      </c>
      <c r="C100" t="str">
        <f>IF('Surety Calculations Form'!A139&gt;0,'Surety Calculations Form'!A139,"")</f>
        <v>18" RCP CULVERT</v>
      </c>
      <c r="D100" s="121" t="str">
        <f t="array" ref="D100">IFERROR(INDEX($A$1:$C$180,SMALL(IF($A$1:$A$180&lt;&gt;"",ROW($A$1:$A$180)),ROW(100:100)),1),"")</f>
        <v/>
      </c>
      <c r="E100" s="121" t="str">
        <f t="array" ref="E100">IFERROR(INDEX($A$1:$C$180,SMALL(IF($A$1:$A$180&lt;&gt;"",ROW($A$1:$A$180)),ROW(100:100)),2),"")</f>
        <v/>
      </c>
      <c r="F100" s="121" t="str">
        <f t="array" ref="F100">IFERROR(INDEX($A$1:$C$180,SMALL(IF($A$1:$A$180&lt;&gt;"",ROW($A$1:$A$180)),ROW(100:100)),3),"")</f>
        <v/>
      </c>
      <c r="G100" s="121" t="str">
        <f t="array" ref="G100">IFERROR(INDEX($A$1:$C$100,SMALL(IF($A$1:$A$100&lt;&gt;"",ROW($A$1:$A$100)),ROW(100:100)),4),"")</f>
        <v/>
      </c>
    </row>
    <row r="101" spans="1:7" ht="16.5" x14ac:dyDescent="0.3">
      <c r="A101" t="str">
        <f>IF(AND((ISNUMBER('Surety Calculations Form'!D140)),('Surety Calculations Form'!D140)&gt;0)=TRUE,'Surety Calculations Form'!D140,"")</f>
        <v/>
      </c>
      <c r="B101" t="str">
        <f>IF('Surety Calculations Form'!E140&gt;0,'Surety Calculations Form'!E140,"")</f>
        <v>LF</v>
      </c>
      <c r="C101" t="str">
        <f>IF('Surety Calculations Form'!A140&gt;0,'Surety Calculations Form'!A140,"")</f>
        <v>24" RCP CULVERT</v>
      </c>
      <c r="D101" s="121" t="str">
        <f t="array" ref="D101">IFERROR(INDEX($A$1:$C$180,SMALL(IF($A$1:$A$180&lt;&gt;"",ROW($A$1:$A$180)),ROW(101:101)),1),"")</f>
        <v/>
      </c>
      <c r="E101" s="121" t="str">
        <f t="array" ref="E101">IFERROR(INDEX($A$1:$C$180,SMALL(IF($A$1:$A$180&lt;&gt;"",ROW($A$1:$A$180)),ROW(101:101)),2),"")</f>
        <v/>
      </c>
      <c r="F101" s="121" t="str">
        <f t="array" ref="F101">IFERROR(INDEX($A$1:$C$180,SMALL(IF($A$1:$A$180&lt;&gt;"",ROW($A$1:$A$180)),ROW(101:101)),3),"")</f>
        <v/>
      </c>
      <c r="G101" s="121" t="str">
        <f t="array" ref="G101">IFERROR(INDEX($A$1:$C$100,SMALL(IF($A$1:$A$100&lt;&gt;"",ROW($A$1:$A$100)),ROW(101:101)),4),"")</f>
        <v/>
      </c>
    </row>
    <row r="102" spans="1:7" ht="16.5" x14ac:dyDescent="0.3">
      <c r="A102" t="str">
        <f>IF(AND((ISNUMBER('Surety Calculations Form'!D141)),('Surety Calculations Form'!D141)&gt;0)=TRUE,'Surety Calculations Form'!D141,"")</f>
        <v/>
      </c>
      <c r="B102" t="str">
        <f>IF('Surety Calculations Form'!E141&gt;0,'Surety Calculations Form'!E141,"")</f>
        <v>LF</v>
      </c>
      <c r="C102" t="str">
        <f>IF('Surety Calculations Form'!A141&gt;0,'Surety Calculations Form'!A141,"")</f>
        <v>30" RCP CULVERT</v>
      </c>
      <c r="D102" s="121" t="str">
        <f t="array" ref="D102">IFERROR(INDEX($A$1:$C$180,SMALL(IF($A$1:$A$180&lt;&gt;"",ROW($A$1:$A$180)),ROW(102:102)),1),"")</f>
        <v/>
      </c>
      <c r="E102" s="121" t="str">
        <f t="array" ref="E102">IFERROR(INDEX($A$1:$C$180,SMALL(IF($A$1:$A$180&lt;&gt;"",ROW($A$1:$A$180)),ROW(102:102)),2),"")</f>
        <v/>
      </c>
      <c r="F102" s="121" t="str">
        <f t="array" ref="F102">IFERROR(INDEX($A$1:$C$180,SMALL(IF($A$1:$A$180&lt;&gt;"",ROW($A$1:$A$180)),ROW(102:102)),3),"")</f>
        <v/>
      </c>
      <c r="G102" s="121" t="str">
        <f t="array" ref="G102">IFERROR(INDEX($A$1:$C$100,SMALL(IF($A$1:$A$100&lt;&gt;"",ROW($A$1:$A$100)),ROW(102:102)),4),"")</f>
        <v/>
      </c>
    </row>
    <row r="103" spans="1:7" ht="16.5" x14ac:dyDescent="0.3">
      <c r="A103" t="str">
        <f>IF(AND((ISNUMBER('Surety Calculations Form'!D142)),('Surety Calculations Form'!D142)&gt;0)=TRUE,'Surety Calculations Form'!D142,"")</f>
        <v/>
      </c>
      <c r="B103" t="str">
        <f>IF('Surety Calculations Form'!E142&gt;0,'Surety Calculations Form'!E142,"")</f>
        <v>LF</v>
      </c>
      <c r="C103" t="str">
        <f>IF('Surety Calculations Form'!A142&gt;0,'Surety Calculations Form'!A142,"")</f>
        <v>36" RCP CULVERT</v>
      </c>
      <c r="D103" s="121" t="str">
        <f t="array" ref="D103">IFERROR(INDEX($A$1:$C$180,SMALL(IF($A$1:$A$180&lt;&gt;"",ROW($A$1:$A$180)),ROW(103:103)),1),"")</f>
        <v/>
      </c>
      <c r="E103" s="121" t="str">
        <f t="array" ref="E103">IFERROR(INDEX($A$1:$C$180,SMALL(IF($A$1:$A$180&lt;&gt;"",ROW($A$1:$A$180)),ROW(103:103)),2),"")</f>
        <v/>
      </c>
      <c r="F103" s="121" t="str">
        <f t="array" ref="F103">IFERROR(INDEX($A$1:$C$180,SMALL(IF($A$1:$A$180&lt;&gt;"",ROW($A$1:$A$180)),ROW(103:103)),3),"")</f>
        <v/>
      </c>
      <c r="G103" s="121" t="str">
        <f t="array" ref="G103">IFERROR(INDEX($A$1:$C$100,SMALL(IF($A$1:$A$100&lt;&gt;"",ROW($A$1:$A$100)),ROW(103:103)),4),"")</f>
        <v/>
      </c>
    </row>
    <row r="104" spans="1:7" ht="16.5" x14ac:dyDescent="0.3">
      <c r="A104" t="str">
        <f>IF(AND((ISNUMBER('Surety Calculations Form'!D143)),('Surety Calculations Form'!D143)&gt;0)=TRUE,'Surety Calculations Form'!D143,"")</f>
        <v/>
      </c>
      <c r="B104" t="str">
        <f>IF('Surety Calculations Form'!E143&gt;0,'Surety Calculations Form'!E143,"")</f>
        <v>LF</v>
      </c>
      <c r="C104" t="str">
        <f>IF('Surety Calculations Form'!A143&gt;0,'Surety Calculations Form'!A143,"")</f>
        <v>42" RCP CULVERT</v>
      </c>
      <c r="D104" s="121" t="str">
        <f t="array" ref="D104">IFERROR(INDEX($A$1:$C$180,SMALL(IF($A$1:$A$180&lt;&gt;"",ROW($A$1:$A$180)),ROW(104:104)),1),"")</f>
        <v/>
      </c>
      <c r="E104" s="121" t="str">
        <f t="array" ref="E104">IFERROR(INDEX($A$1:$C$180,SMALL(IF($A$1:$A$180&lt;&gt;"",ROW($A$1:$A$180)),ROW(104:104)),2),"")</f>
        <v/>
      </c>
      <c r="F104" s="121" t="str">
        <f t="array" ref="F104">IFERROR(INDEX($A$1:$C$180,SMALL(IF($A$1:$A$180&lt;&gt;"",ROW($A$1:$A$180)),ROW(104:104)),3),"")</f>
        <v/>
      </c>
      <c r="G104" s="121" t="str">
        <f t="array" ref="G104">IFERROR(INDEX($A$1:$C$100,SMALL(IF($A$1:$A$100&lt;&gt;"",ROW($A$1:$A$100)),ROW(104:104)),4),"")</f>
        <v/>
      </c>
    </row>
    <row r="105" spans="1:7" ht="16.5" x14ac:dyDescent="0.3">
      <c r="A105" t="str">
        <f>IF(AND((ISNUMBER('Surety Calculations Form'!D144)),('Surety Calculations Form'!D144)&gt;0)=TRUE,'Surety Calculations Form'!D144,"")</f>
        <v/>
      </c>
      <c r="B105" t="str">
        <f>IF('Surety Calculations Form'!E144&gt;0,'Surety Calculations Form'!E144,"")</f>
        <v>LF</v>
      </c>
      <c r="C105" t="str">
        <f>IF('Surety Calculations Form'!A144&gt;0,'Surety Calculations Form'!A144,"")</f>
        <v>48" RCP CULVERT</v>
      </c>
      <c r="D105" s="121" t="str">
        <f t="array" ref="D105">IFERROR(INDEX($A$1:$C$180,SMALL(IF($A$1:$A$180&lt;&gt;"",ROW($A$1:$A$180)),ROW(105:105)),1),"")</f>
        <v/>
      </c>
      <c r="E105" s="121" t="str">
        <f t="array" ref="E105">IFERROR(INDEX($A$1:$C$180,SMALL(IF($A$1:$A$180&lt;&gt;"",ROW($A$1:$A$180)),ROW(105:105)),2),"")</f>
        <v/>
      </c>
      <c r="F105" s="121" t="str">
        <f t="array" ref="F105">IFERROR(INDEX($A$1:$C$180,SMALL(IF($A$1:$A$180&lt;&gt;"",ROW($A$1:$A$180)),ROW(105:105)),3),"")</f>
        <v/>
      </c>
      <c r="G105" s="121" t="str">
        <f t="array" ref="G105">IFERROR(INDEX($A$1:$C$100,SMALL(IF($A$1:$A$100&lt;&gt;"",ROW($A$1:$A$100)),ROW(105:105)),4),"")</f>
        <v/>
      </c>
    </row>
    <row r="106" spans="1:7" ht="16.5" x14ac:dyDescent="0.3">
      <c r="A106" t="str">
        <f>IF(AND((ISNUMBER('Surety Calculations Form'!D145)),('Surety Calculations Form'!D145)&gt;0)=TRUE,'Surety Calculations Form'!D145,"")</f>
        <v/>
      </c>
      <c r="B106" t="str">
        <f>IF('Surety Calculations Form'!E145&gt;0,'Surety Calculations Form'!E145,"")</f>
        <v>LF</v>
      </c>
      <c r="C106" t="str">
        <f>IF('Surety Calculations Form'!A145&gt;0,'Surety Calculations Form'!A145,"")</f>
        <v>54" RCP CULVERT</v>
      </c>
      <c r="D106" s="121" t="str">
        <f t="array" ref="D106">IFERROR(INDEX($A$1:$C$180,SMALL(IF($A$1:$A$180&lt;&gt;"",ROW($A$1:$A$180)),ROW(106:106)),1),"")</f>
        <v/>
      </c>
      <c r="E106" s="121" t="str">
        <f t="array" ref="E106">IFERROR(INDEX($A$1:$C$180,SMALL(IF($A$1:$A$180&lt;&gt;"",ROW($A$1:$A$180)),ROW(106:106)),2),"")</f>
        <v/>
      </c>
      <c r="F106" s="121" t="str">
        <f t="array" ref="F106">IFERROR(INDEX($A$1:$C$180,SMALL(IF($A$1:$A$180&lt;&gt;"",ROW($A$1:$A$180)),ROW(106:106)),3),"")</f>
        <v/>
      </c>
      <c r="G106" s="121" t="str">
        <f t="array" ref="G106">IFERROR(INDEX($A$1:$C$100,SMALL(IF($A$1:$A$100&lt;&gt;"",ROW($A$1:$A$100)),ROW(106:106)),4),"")</f>
        <v/>
      </c>
    </row>
    <row r="107" spans="1:7" ht="16.5" x14ac:dyDescent="0.3">
      <c r="A107" t="str">
        <f>IF(AND((ISNUMBER('Surety Calculations Form'!D146)),('Surety Calculations Form'!D146)&gt;0)=TRUE,'Surety Calculations Form'!D146,"")</f>
        <v/>
      </c>
      <c r="B107" t="str">
        <f>IF('Surety Calculations Form'!E146&gt;0,'Surety Calculations Form'!E146,"")</f>
        <v>LF</v>
      </c>
      <c r="C107" t="str">
        <f>IF('Surety Calculations Form'!A146&gt;0,'Surety Calculations Form'!A146,"")</f>
        <v>60" RCP CULVERT</v>
      </c>
      <c r="D107" s="121" t="str">
        <f t="array" ref="D107">IFERROR(INDEX($A$1:$C$180,SMALL(IF($A$1:$A$180&lt;&gt;"",ROW($A$1:$A$180)),ROW(107:107)),1),"")</f>
        <v/>
      </c>
      <c r="E107" s="121" t="str">
        <f t="array" ref="E107">IFERROR(INDEX($A$1:$C$180,SMALL(IF($A$1:$A$180&lt;&gt;"",ROW($A$1:$A$180)),ROW(107:107)),2),"")</f>
        <v/>
      </c>
      <c r="F107" s="121" t="str">
        <f t="array" ref="F107">IFERROR(INDEX($A$1:$C$180,SMALL(IF($A$1:$A$180&lt;&gt;"",ROW($A$1:$A$180)),ROW(107:107)),3),"")</f>
        <v/>
      </c>
      <c r="G107" s="121" t="str">
        <f t="array" ref="G107">IFERROR(INDEX($A$1:$C$100,SMALL(IF($A$1:$A$100&lt;&gt;"",ROW($A$1:$A$100)),ROW(107:107)),4),"")</f>
        <v/>
      </c>
    </row>
    <row r="108" spans="1:7" ht="16.5" x14ac:dyDescent="0.3">
      <c r="A108" t="str">
        <f>IF(AND((ISNUMBER('Surety Calculations Form'!D147)),('Surety Calculations Form'!D147)&gt;0)=TRUE,'Surety Calculations Form'!D147,"")</f>
        <v/>
      </c>
      <c r="B108" t="str">
        <f>IF('Surety Calculations Form'!E147&gt;0,'Surety Calculations Form'!E147,"")</f>
        <v>LF</v>
      </c>
      <c r="C108" t="str">
        <f>IF('Surety Calculations Form'!A147&gt;0,'Surety Calculations Form'!A147,"")</f>
        <v>72" RCP CULVERT</v>
      </c>
      <c r="D108" s="121" t="str">
        <f t="array" ref="D108">IFERROR(INDEX($A$1:$C$180,SMALL(IF($A$1:$A$180&lt;&gt;"",ROW($A$1:$A$180)),ROW(108:108)),1),"")</f>
        <v/>
      </c>
      <c r="E108" s="121" t="str">
        <f t="array" ref="E108">IFERROR(INDEX($A$1:$C$180,SMALL(IF($A$1:$A$180&lt;&gt;"",ROW($A$1:$A$180)),ROW(108:108)),2),"")</f>
        <v/>
      </c>
      <c r="F108" s="121" t="str">
        <f t="array" ref="F108">IFERROR(INDEX($A$1:$C$180,SMALL(IF($A$1:$A$180&lt;&gt;"",ROW($A$1:$A$180)),ROW(108:108)),3),"")</f>
        <v/>
      </c>
      <c r="G108" s="121" t="str">
        <f t="array" ref="G108">IFERROR(INDEX($A$1:$C$100,SMALL(IF($A$1:$A$100&lt;&gt;"",ROW($A$1:$A$100)),ROW(108:108)),4),"")</f>
        <v/>
      </c>
    </row>
    <row r="109" spans="1:7" ht="16.5" x14ac:dyDescent="0.3">
      <c r="A109" t="str">
        <f>IF(AND((ISNUMBER('Surety Calculations Form'!D148)),('Surety Calculations Form'!D148)&gt;0)=TRUE,'Surety Calculations Form'!D148,"")</f>
        <v/>
      </c>
      <c r="B109" t="str">
        <f>IF('Surety Calculations Form'!E148&gt;0,'Surety Calculations Form'!E148,"")</f>
        <v>LF</v>
      </c>
      <c r="C109" t="str">
        <f>IF('Surety Calculations Form'!A148&gt;0,'Surety Calculations Form'!A148,"")</f>
        <v>NON-STANDARD RCP (Elliptical, smaller than 15", etc., indicate dimension in description.)</v>
      </c>
      <c r="D109" s="121" t="str">
        <f t="array" ref="D109">IFERROR(INDEX($A$1:$C$180,SMALL(IF($A$1:$A$180&lt;&gt;"",ROW($A$1:$A$180)),ROW(109:109)),1),"")</f>
        <v/>
      </c>
      <c r="E109" s="121" t="str">
        <f t="array" ref="E109">IFERROR(INDEX($A$1:$C$180,SMALL(IF($A$1:$A$180&lt;&gt;"",ROW($A$1:$A$180)),ROW(109:109)),2),"")</f>
        <v/>
      </c>
      <c r="F109" s="121" t="str">
        <f t="array" ref="F109">IFERROR(INDEX($A$1:$C$180,SMALL(IF($A$1:$A$180&lt;&gt;"",ROW($A$1:$A$180)),ROW(109:109)),3),"")</f>
        <v/>
      </c>
      <c r="G109" s="121" t="str">
        <f t="array" ref="G109">IFERROR(INDEX($A$1:$C$100,SMALL(IF($A$1:$A$100&lt;&gt;"",ROW($A$1:$A$100)),ROW(109:109)),4),"")</f>
        <v/>
      </c>
    </row>
    <row r="110" spans="1:7" ht="16.5" x14ac:dyDescent="0.3">
      <c r="A110" t="str">
        <f>IF(AND((ISNUMBER('Surety Calculations Form'!D149)),('Surety Calculations Form'!D149)&gt;0)=TRUE,'Surety Calculations Form'!D149,"")</f>
        <v/>
      </c>
      <c r="B110" t="str">
        <f>IF('Surety Calculations Form'!E149&gt;0,'Surety Calculations Form'!E149,"")</f>
        <v/>
      </c>
      <c r="C110" t="str">
        <f>IF('Surety Calculations Form'!A149&gt;0,'Surety Calculations Form'!A149,"")</f>
        <v>DESCRIPTION:</v>
      </c>
      <c r="D110" s="121" t="str">
        <f t="array" ref="D110">IFERROR(INDEX($A$1:$C$180,SMALL(IF($A$1:$A$180&lt;&gt;"",ROW($A$1:$A$180)),ROW(110:110)),1),"")</f>
        <v/>
      </c>
      <c r="E110" s="121" t="str">
        <f t="array" ref="E110">IFERROR(INDEX($A$1:$C$180,SMALL(IF($A$1:$A$180&lt;&gt;"",ROW($A$1:$A$180)),ROW(110:110)),2),"")</f>
        <v/>
      </c>
      <c r="F110" s="121" t="str">
        <f t="array" ref="F110">IFERROR(INDEX($A$1:$C$180,SMALL(IF($A$1:$A$180&lt;&gt;"",ROW($A$1:$A$180)),ROW(110:110)),3),"")</f>
        <v/>
      </c>
      <c r="G110" s="121" t="str">
        <f t="array" ref="G110">IFERROR(INDEX($A$1:$C$100,SMALL(IF($A$1:$A$100&lt;&gt;"",ROW($A$1:$A$100)),ROW(110:110)),4),"")</f>
        <v/>
      </c>
    </row>
    <row r="111" spans="1:7" ht="16.5" x14ac:dyDescent="0.3">
      <c r="A111" t="str">
        <f>IF(AND((ISNUMBER('Surety Calculations Form'!D150)),('Surety Calculations Form'!D150)&gt;0)=TRUE,'Surety Calculations Form'!D150,"")</f>
        <v/>
      </c>
      <c r="B111" t="str">
        <f>IF('Surety Calculations Form'!E150&gt;0,'Surety Calculations Form'!E150,"")</f>
        <v>LS</v>
      </c>
      <c r="C111" t="str">
        <f>IF('Surety Calculations Form'!A150&gt;0,'Surety Calculations Form'!A150,"")</f>
        <v>BOX CULVERT(S)</v>
      </c>
      <c r="D111" s="121" t="str">
        <f t="array" ref="D111">IFERROR(INDEX($A$1:$C$180,SMALL(IF($A$1:$A$180&lt;&gt;"",ROW($A$1:$A$180)),ROW(111:111)),1),"")</f>
        <v/>
      </c>
      <c r="E111" s="121" t="str">
        <f t="array" ref="E111">IFERROR(INDEX($A$1:$C$180,SMALL(IF($A$1:$A$180&lt;&gt;"",ROW($A$1:$A$180)),ROW(111:111)),2),"")</f>
        <v/>
      </c>
      <c r="F111" s="121" t="str">
        <f t="array" ref="F111">IFERROR(INDEX($A$1:$C$180,SMALL(IF($A$1:$A$180&lt;&gt;"",ROW($A$1:$A$180)),ROW(111:111)),3),"")</f>
        <v/>
      </c>
      <c r="G111" s="121" t="str">
        <f t="array" ref="G111">IFERROR(INDEX($A$1:$C$100,SMALL(IF($A$1:$A$100&lt;&gt;"",ROW($A$1:$A$100)),ROW(111:111)),4),"")</f>
        <v/>
      </c>
    </row>
    <row r="112" spans="1:7" ht="16.5" x14ac:dyDescent="0.3">
      <c r="A112" t="str">
        <f>IF(AND((ISNUMBER('Surety Calculations Form'!D151)),('Surety Calculations Form'!D151)&gt;0)=TRUE,'Surety Calculations Form'!D151,"")</f>
        <v/>
      </c>
      <c r="B112" t="str">
        <f>IF('Surety Calculations Form'!E151&gt;0,'Surety Calculations Form'!E151,"")</f>
        <v>CY</v>
      </c>
      <c r="C112" t="str">
        <f>IF('Surety Calculations Form'!A151&gt;0,'Surety Calculations Form'!A151,"")</f>
        <v>HEADWALLS (Concrete Volume)</v>
      </c>
      <c r="D112" s="121" t="str">
        <f t="array" ref="D112">IFERROR(INDEX($A$1:$C$180,SMALL(IF($A$1:$A$180&lt;&gt;"",ROW($A$1:$A$180)),ROW(112:112)),1),"")</f>
        <v/>
      </c>
      <c r="E112" s="121" t="str">
        <f t="array" ref="E112">IFERROR(INDEX($A$1:$C$180,SMALL(IF($A$1:$A$180&lt;&gt;"",ROW($A$1:$A$180)),ROW(112:112)),2),"")</f>
        <v/>
      </c>
      <c r="F112" s="121" t="str">
        <f t="array" ref="F112">IFERROR(INDEX($A$1:$C$180,SMALL(IF($A$1:$A$180&lt;&gt;"",ROW($A$1:$A$180)),ROW(112:112)),3),"")</f>
        <v/>
      </c>
      <c r="G112" s="121" t="str">
        <f t="array" ref="G112">IFERROR(INDEX($A$1:$C$100,SMALL(IF($A$1:$A$100&lt;&gt;"",ROW($A$1:$A$100)),ROW(112:112)),4),"")</f>
        <v/>
      </c>
    </row>
    <row r="113" spans="1:7" ht="16.5" x14ac:dyDescent="0.3">
      <c r="A113" t="str">
        <f>IF(AND((ISNUMBER('Surety Calculations Form'!D152)),('Surety Calculations Form'!D152)&gt;0)=TRUE,'Surety Calculations Form'!D152,"")</f>
        <v/>
      </c>
      <c r="B113" t="str">
        <f>IF('Surety Calculations Form'!E152&gt;0,'Surety Calculations Form'!E152,"")</f>
        <v>EA</v>
      </c>
      <c r="C113" t="str">
        <f>IF('Surety Calculations Form'!A152&gt;0,'Surety Calculations Form'!A152,"")</f>
        <v>SINGLE INLET/JUNCTION BOX</v>
      </c>
      <c r="D113" s="121" t="str">
        <f t="array" ref="D113">IFERROR(INDEX($A$1:$C$180,SMALL(IF($A$1:$A$180&lt;&gt;"",ROW($A$1:$A$180)),ROW(113:113)),1),"")</f>
        <v/>
      </c>
      <c r="E113" s="121" t="str">
        <f t="array" ref="E113">IFERROR(INDEX($A$1:$C$180,SMALL(IF($A$1:$A$180&lt;&gt;"",ROW($A$1:$A$180)),ROW(113:113)),2),"")</f>
        <v/>
      </c>
      <c r="F113" s="121" t="str">
        <f t="array" ref="F113">IFERROR(INDEX($A$1:$C$180,SMALL(IF($A$1:$A$180&lt;&gt;"",ROW($A$1:$A$180)),ROW(113:113)),3),"")</f>
        <v/>
      </c>
      <c r="G113" s="121" t="str">
        <f t="array" ref="G113">IFERROR(INDEX($A$1:$C$100,SMALL(IF($A$1:$A$100&lt;&gt;"",ROW($A$1:$A$100)),ROW(113:113)),4),"")</f>
        <v/>
      </c>
    </row>
    <row r="114" spans="1:7" ht="16.5" x14ac:dyDescent="0.3">
      <c r="A114" t="str">
        <f>IF(AND((ISNUMBER('Surety Calculations Form'!D153)),('Surety Calculations Form'!D153)&gt;0)=TRUE,'Surety Calculations Form'!D153,"")</f>
        <v/>
      </c>
      <c r="B114" t="str">
        <f>IF('Surety Calculations Form'!E153&gt;0,'Surety Calculations Form'!E153,"")</f>
        <v>EA</v>
      </c>
      <c r="C114" t="str">
        <f>IF('Surety Calculations Form'!A153&gt;0,'Surety Calculations Form'!A153,"")</f>
        <v>DOUBLE INLET</v>
      </c>
      <c r="D114" s="121" t="str">
        <f t="array" ref="D114">IFERROR(INDEX($A$1:$C$180,SMALL(IF($A$1:$A$180&lt;&gt;"",ROW($A$1:$A$180)),ROW(114:114)),1),"")</f>
        <v/>
      </c>
      <c r="E114" s="121" t="str">
        <f t="array" ref="E114">IFERROR(INDEX($A$1:$C$180,SMALL(IF($A$1:$A$180&lt;&gt;"",ROW($A$1:$A$180)),ROW(114:114)),2),"")</f>
        <v/>
      </c>
      <c r="F114" s="121" t="str">
        <f t="array" ref="F114">IFERROR(INDEX($A$1:$C$180,SMALL(IF($A$1:$A$180&lt;&gt;"",ROW($A$1:$A$180)),ROW(114:114)),3),"")</f>
        <v/>
      </c>
      <c r="G114" s="121" t="str">
        <f t="array" ref="G114">IFERROR(INDEX($A$1:$C$100,SMALL(IF($A$1:$A$100&lt;&gt;"",ROW($A$1:$A$100)),ROW(114:114)),4),"")</f>
        <v/>
      </c>
    </row>
    <row r="115" spans="1:7" ht="16.5" x14ac:dyDescent="0.3">
      <c r="A115" t="str">
        <f>IF(AND((ISNUMBER('Surety Calculations Form'!D154)),('Surety Calculations Form'!D154)&gt;0)=TRUE,'Surety Calculations Form'!D154,"")</f>
        <v/>
      </c>
      <c r="B115" t="str">
        <f>IF('Surety Calculations Form'!E154&gt;0,'Surety Calculations Form'!E154,"")</f>
        <v>EA</v>
      </c>
      <c r="C115" t="str">
        <f>IF('Surety Calculations Form'!A154&gt;0,'Surety Calculations Form'!A154,"")</f>
        <v>SAFETY GRATES</v>
      </c>
      <c r="D115" s="121" t="str">
        <f t="array" ref="D115">IFERROR(INDEX($A$1:$C$180,SMALL(IF($A$1:$A$180&lt;&gt;"",ROW($A$1:$A$180)),ROW(115:115)),1),"")</f>
        <v/>
      </c>
      <c r="E115" s="121" t="str">
        <f t="array" ref="E115">IFERROR(INDEX($A$1:$C$180,SMALL(IF($A$1:$A$180&lt;&gt;"",ROW($A$1:$A$180)),ROW(115:115)),2),"")</f>
        <v/>
      </c>
      <c r="F115" s="121" t="str">
        <f t="array" ref="F115">IFERROR(INDEX($A$1:$C$180,SMALL(IF($A$1:$A$180&lt;&gt;"",ROW($A$1:$A$180)),ROW(115:115)),3),"")</f>
        <v/>
      </c>
      <c r="G115" s="121" t="str">
        <f t="array" ref="G115">IFERROR(INDEX($A$1:$C$100,SMALL(IF($A$1:$A$100&lt;&gt;"",ROW($A$1:$A$100)),ROW(115:115)),4),"")</f>
        <v/>
      </c>
    </row>
    <row r="116" spans="1:7" ht="16.5" x14ac:dyDescent="0.3">
      <c r="A116" t="str">
        <f>IF(AND((ISNUMBER('Surety Calculations Form'!D155)),('Surety Calculations Form'!D155)&gt;0)=TRUE,'Surety Calculations Form'!D155,"")</f>
        <v/>
      </c>
      <c r="B116" t="str">
        <f>IF('Surety Calculations Form'!E155&gt;0,'Surety Calculations Form'!E155,"")</f>
        <v>SY</v>
      </c>
      <c r="C116" t="str">
        <f>IF('Surety Calculations Form'!A155&gt;0,'Surety Calculations Form'!A155,"")</f>
        <v>DITCH WORK</v>
      </c>
      <c r="D116" s="121" t="str">
        <f t="array" ref="D116">IFERROR(INDEX($A$1:$C$180,SMALL(IF($A$1:$A$180&lt;&gt;"",ROW($A$1:$A$180)),ROW(116:116)),1),"")</f>
        <v/>
      </c>
      <c r="E116" s="121" t="str">
        <f t="array" ref="E116">IFERROR(INDEX($A$1:$C$180,SMALL(IF($A$1:$A$180&lt;&gt;"",ROW($A$1:$A$180)),ROW(116:116)),2),"")</f>
        <v/>
      </c>
      <c r="F116" s="121" t="str">
        <f t="array" ref="F116">IFERROR(INDEX($A$1:$C$180,SMALL(IF($A$1:$A$180&lt;&gt;"",ROW($A$1:$A$180)),ROW(116:116)),3),"")</f>
        <v/>
      </c>
      <c r="G116" s="121" t="str">
        <f t="array" ref="G116">IFERROR(INDEX($A$1:$C$100,SMALL(IF($A$1:$A$100&lt;&gt;"",ROW($A$1:$A$100)),ROW(116:116)),4),"")</f>
        <v/>
      </c>
    </row>
    <row r="117" spans="1:7" ht="16.5" x14ac:dyDescent="0.3">
      <c r="A117" t="str">
        <f>IF(AND((ISNUMBER('Surety Calculations Form'!D156)),('Surety Calculations Form'!D156)&gt;0)=TRUE,'Surety Calculations Form'!D156,"")</f>
        <v/>
      </c>
      <c r="B117" t="str">
        <f>IF('Surety Calculations Form'!E156&gt;0,'Surety Calculations Form'!E156,"")</f>
        <v>EA</v>
      </c>
      <c r="C117" t="str">
        <f>IF('Surety Calculations Form'!A156&gt;0,'Surety Calculations Form'!A156,"")</f>
        <v>SPECIAL ITEM 01 (UNDERGROUND DETENTION, ETC.)</v>
      </c>
      <c r="D117" s="121" t="str">
        <f t="array" ref="D117">IFERROR(INDEX($A$1:$C$180,SMALL(IF($A$1:$A$180&lt;&gt;"",ROW($A$1:$A$180)),ROW(117:117)),1),"")</f>
        <v/>
      </c>
      <c r="E117" s="121" t="str">
        <f t="array" ref="E117">IFERROR(INDEX($A$1:$C$180,SMALL(IF($A$1:$A$180&lt;&gt;"",ROW($A$1:$A$180)),ROW(117:117)),2),"")</f>
        <v/>
      </c>
      <c r="F117" s="121" t="str">
        <f t="array" ref="F117">IFERROR(INDEX($A$1:$C$180,SMALL(IF($A$1:$A$180&lt;&gt;"",ROW($A$1:$A$180)),ROW(117:117)),3),"")</f>
        <v/>
      </c>
      <c r="G117" s="121" t="str">
        <f t="array" ref="G117">IFERROR(INDEX($A$1:$C$100,SMALL(IF($A$1:$A$100&lt;&gt;"",ROW($A$1:$A$100)),ROW(117:117)),4),"")</f>
        <v/>
      </c>
    </row>
    <row r="118" spans="1:7" ht="16.5" x14ac:dyDescent="0.3">
      <c r="A118" t="str">
        <f>IF(AND((ISNUMBER('Surety Calculations Form'!D157)),('Surety Calculations Form'!D157)&gt;0)=TRUE,'Surety Calculations Form'!D157,"")</f>
        <v/>
      </c>
      <c r="B118" t="str">
        <f>IF('Surety Calculations Form'!E157&gt;0,'Surety Calculations Form'!E157,"")</f>
        <v/>
      </c>
      <c r="C118" t="str">
        <f>IF('Surety Calculations Form'!A157&gt;0,'Surety Calculations Form'!A157,"")</f>
        <v>DESCRIPTION:</v>
      </c>
      <c r="D118" s="121" t="str">
        <f t="array" ref="D118">IFERROR(INDEX($A$1:$C$180,SMALL(IF($A$1:$A$180&lt;&gt;"",ROW($A$1:$A$180)),ROW(118:118)),1),"")</f>
        <v/>
      </c>
      <c r="E118" s="121" t="str">
        <f t="array" ref="E118">IFERROR(INDEX($A$1:$C$180,SMALL(IF($A$1:$A$180&lt;&gt;"",ROW($A$1:$A$180)),ROW(118:118)),2),"")</f>
        <v/>
      </c>
      <c r="F118" s="121" t="str">
        <f t="array" ref="F118">IFERROR(INDEX($A$1:$C$180,SMALL(IF($A$1:$A$180&lt;&gt;"",ROW($A$1:$A$180)),ROW(118:118)),3),"")</f>
        <v/>
      </c>
      <c r="G118" s="121" t="str">
        <f t="array" ref="G118">IFERROR(INDEX($A$1:$C$100,SMALL(IF($A$1:$A$100&lt;&gt;"",ROW($A$1:$A$100)),ROW(118:118)),4),"")</f>
        <v/>
      </c>
    </row>
    <row r="119" spans="1:7" ht="16.5" x14ac:dyDescent="0.3">
      <c r="A119" t="str">
        <f>IF(AND((ISNUMBER('Surety Calculations Form'!D158)),('Surety Calculations Form'!D158)&gt;0)=TRUE,'Surety Calculations Form'!D158,"")</f>
        <v/>
      </c>
      <c r="B119" t="str">
        <f>IF('Surety Calculations Form'!E158&gt;0,'Surety Calculations Form'!E158,"")</f>
        <v>EA</v>
      </c>
      <c r="C119" t="str">
        <f>IF('Surety Calculations Form'!A158&gt;0,'Surety Calculations Form'!A158,"")</f>
        <v>SPECIAL ITEM 02</v>
      </c>
      <c r="D119" s="121" t="str">
        <f t="array" ref="D119">IFERROR(INDEX($A$1:$C$180,SMALL(IF($A$1:$A$180&lt;&gt;"",ROW($A$1:$A$180)),ROW(119:119)),1),"")</f>
        <v/>
      </c>
      <c r="E119" s="121" t="str">
        <f t="array" ref="E119">IFERROR(INDEX($A$1:$C$180,SMALL(IF($A$1:$A$180&lt;&gt;"",ROW($A$1:$A$180)),ROW(119:119)),2),"")</f>
        <v/>
      </c>
      <c r="F119" s="121" t="str">
        <f t="array" ref="F119">IFERROR(INDEX($A$1:$C$180,SMALL(IF($A$1:$A$180&lt;&gt;"",ROW($A$1:$A$180)),ROW(119:119)),3),"")</f>
        <v/>
      </c>
      <c r="G119" s="121" t="str">
        <f t="array" ref="G119">IFERROR(INDEX($A$1:$C$100,SMALL(IF($A$1:$A$100&lt;&gt;"",ROW($A$1:$A$100)),ROW(119:119)),4),"")</f>
        <v/>
      </c>
    </row>
    <row r="120" spans="1:7" ht="16.5" x14ac:dyDescent="0.3">
      <c r="A120" t="str">
        <f>IF(AND((ISNUMBER('Surety Calculations Form'!D159)),('Surety Calculations Form'!D159)&gt;0)=TRUE,'Surety Calculations Form'!D159,"")</f>
        <v/>
      </c>
      <c r="B120" t="str">
        <f>IF('Surety Calculations Form'!E159&gt;0,'Surety Calculations Form'!E159,"")</f>
        <v/>
      </c>
      <c r="C120" t="str">
        <f>IF('Surety Calculations Form'!A159&gt;0,'Surety Calculations Form'!A159,"")</f>
        <v>DESCRIPTION:</v>
      </c>
      <c r="D120" s="121" t="str">
        <f t="array" ref="D120">IFERROR(INDEX($A$1:$C$180,SMALL(IF($A$1:$A$180&lt;&gt;"",ROW($A$1:$A$180)),ROW(120:120)),1),"")</f>
        <v/>
      </c>
      <c r="E120" s="121" t="str">
        <f t="array" ref="E120">IFERROR(INDEX($A$1:$C$180,SMALL(IF($A$1:$A$180&lt;&gt;"",ROW($A$1:$A$180)),ROW(120:120)),2),"")</f>
        <v/>
      </c>
      <c r="F120" s="121" t="str">
        <f t="array" ref="F120">IFERROR(INDEX($A$1:$C$180,SMALL(IF($A$1:$A$180&lt;&gt;"",ROW($A$1:$A$180)),ROW(120:120)),3),"")</f>
        <v/>
      </c>
      <c r="G120" s="121" t="str">
        <f t="array" ref="G120">IFERROR(INDEX($A$1:$C$100,SMALL(IF($A$1:$A$100&lt;&gt;"",ROW($A$1:$A$100)),ROW(120:120)),4),"")</f>
        <v/>
      </c>
    </row>
    <row r="121" spans="1:7" ht="16.5" x14ac:dyDescent="0.3">
      <c r="A121" t="str">
        <f>IF(AND((ISNUMBER('Surety Calculations Form'!D160)),('Surety Calculations Form'!D160)&gt;0)=TRUE,'Surety Calculations Form'!D160,"")</f>
        <v/>
      </c>
      <c r="B121" t="str">
        <f>IF('Surety Calculations Form'!E160&gt;0,'Surety Calculations Form'!E160,"")</f>
        <v/>
      </c>
      <c r="C121" t="str">
        <f>IF('Surety Calculations Form'!A160&gt;0,'Surety Calculations Form'!A160,"")</f>
        <v/>
      </c>
      <c r="D121" s="121" t="str">
        <f t="array" ref="D121">IFERROR(INDEX($A$1:$C$180,SMALL(IF($A$1:$A$180&lt;&gt;"",ROW($A$1:$A$180)),ROW(121:121)),1),"")</f>
        <v/>
      </c>
      <c r="E121" s="121" t="str">
        <f t="array" ref="E121">IFERROR(INDEX($A$1:$C$180,SMALL(IF($A$1:$A$180&lt;&gt;"",ROW($A$1:$A$180)),ROW(121:121)),2),"")</f>
        <v/>
      </c>
      <c r="F121" s="121" t="str">
        <f t="array" ref="F121">IFERROR(INDEX($A$1:$C$180,SMALL(IF($A$1:$A$180&lt;&gt;"",ROW($A$1:$A$180)),ROW(121:121)),3),"")</f>
        <v/>
      </c>
      <c r="G121" s="121" t="str">
        <f t="array" ref="G121">IFERROR(INDEX($A$1:$C$100,SMALL(IF($A$1:$A$100&lt;&gt;"",ROW($A$1:$A$100)),ROW(121:121)),4),"")</f>
        <v/>
      </c>
    </row>
    <row r="122" spans="1:7" ht="16.5" x14ac:dyDescent="0.3">
      <c r="A122" t="str">
        <f>IF(AND((ISNUMBER('Surety Calculations Form'!D161)),('Surety Calculations Form'!D161)&gt;0)=TRUE,'Surety Calculations Form'!D161,"")</f>
        <v/>
      </c>
      <c r="B122" t="str">
        <f>IF('Surety Calculations Form'!E161&gt;0,'Surety Calculations Form'!E161,"")</f>
        <v>SUBTOTAL DRAINAGE</v>
      </c>
      <c r="C122" t="str">
        <f>IF('Surety Calculations Form'!A161&gt;0,'Surety Calculations Form'!A161,"")</f>
        <v>Note: Stormwater Drainage includes all substantial stormwater conveying and detaining infrastructure.
For Special Items, include description and cost estimate per unit.</v>
      </c>
      <c r="D122" s="121" t="str">
        <f t="array" ref="D122">IFERROR(INDEX($A$1:$C$180,SMALL(IF($A$1:$A$180&lt;&gt;"",ROW($A$1:$A$180)),ROW(122:122)),1),"")</f>
        <v/>
      </c>
      <c r="E122" s="121" t="str">
        <f t="array" ref="E122">IFERROR(INDEX($A$1:$C$180,SMALL(IF($A$1:$A$180&lt;&gt;"",ROW($A$1:$A$180)),ROW(122:122)),2),"")</f>
        <v/>
      </c>
      <c r="F122" s="121" t="str">
        <f t="array" ref="F122">IFERROR(INDEX($A$1:$C$180,SMALL(IF($A$1:$A$180&lt;&gt;"",ROW($A$1:$A$180)),ROW(122:122)),3),"")</f>
        <v/>
      </c>
      <c r="G122" s="121" t="str">
        <f t="array" ref="G122">IFERROR(INDEX($A$1:$C$100,SMALL(IF($A$1:$A$100&lt;&gt;"",ROW($A$1:$A$100)),ROW(122:122)),4),"")</f>
        <v/>
      </c>
    </row>
    <row r="123" spans="1:7" ht="16.5" x14ac:dyDescent="0.3">
      <c r="A123" t="str">
        <f>IF(AND((ISNUMBER('Surety Calculations Form'!D162)),('Surety Calculations Form'!D162)&gt;0)=TRUE,'Surety Calculations Form'!D162,"")</f>
        <v/>
      </c>
      <c r="B123" t="str">
        <f>IF('Surety Calculations Form'!E162&gt;0,'Surety Calculations Form'!E162,"")</f>
        <v/>
      </c>
      <c r="C123" t="str">
        <f>IF('Surety Calculations Form'!A162&gt;0,'Surety Calculations Form'!A162,"")</f>
        <v/>
      </c>
      <c r="D123" s="121" t="str">
        <f t="array" ref="D123">IFERROR(INDEX($A$1:$C$180,SMALL(IF($A$1:$A$180&lt;&gt;"",ROW($A$1:$A$180)),ROW(123:123)),1),"")</f>
        <v/>
      </c>
      <c r="E123" s="121" t="str">
        <f t="array" ref="E123">IFERROR(INDEX($A$1:$C$180,SMALL(IF($A$1:$A$180&lt;&gt;"",ROW($A$1:$A$180)),ROW(123:123)),2),"")</f>
        <v/>
      </c>
      <c r="F123" s="121" t="str">
        <f t="array" ref="F123">IFERROR(INDEX($A$1:$C$180,SMALL(IF($A$1:$A$180&lt;&gt;"",ROW($A$1:$A$180)),ROW(123:123)),3),"")</f>
        <v/>
      </c>
      <c r="G123" s="121" t="str">
        <f t="array" ref="G123">IFERROR(INDEX($A$1:$C$100,SMALL(IF($A$1:$A$100&lt;&gt;"",ROW($A$1:$A$100)),ROW(123:123)),4),"")</f>
        <v/>
      </c>
    </row>
    <row r="124" spans="1:7" ht="16.5" x14ac:dyDescent="0.3">
      <c r="A124" t="str">
        <f>IF(AND((ISNUMBER('Surety Calculations Form'!D163)),('Surety Calculations Form'!D163)&gt;0)=TRUE,'Surety Calculations Form'!D163,"")</f>
        <v/>
      </c>
      <c r="B124" t="str">
        <f>IF('Surety Calculations Form'!E163&gt;0,'Surety Calculations Form'!E163,"")</f>
        <v>UNIT</v>
      </c>
      <c r="C124" t="str">
        <f>IF('Surety Calculations Form'!A163&gt;0,'Surety Calculations Form'!A163,"")</f>
        <v>XI. GREEN INFRASTRUCTURE:</v>
      </c>
      <c r="D124" s="121" t="str">
        <f t="array" ref="D124">IFERROR(INDEX($A$1:$C$180,SMALL(IF($A$1:$A$180&lt;&gt;"",ROW($A$1:$A$180)),ROW(124:124)),1),"")</f>
        <v/>
      </c>
      <c r="E124" s="121" t="str">
        <f t="array" ref="E124">IFERROR(INDEX($A$1:$C$180,SMALL(IF($A$1:$A$180&lt;&gt;"",ROW($A$1:$A$180)),ROW(124:124)),2),"")</f>
        <v/>
      </c>
      <c r="F124" s="121" t="str">
        <f t="array" ref="F124">IFERROR(INDEX($A$1:$C$180,SMALL(IF($A$1:$A$180&lt;&gt;"",ROW($A$1:$A$180)),ROW(124:124)),3),"")</f>
        <v/>
      </c>
      <c r="G124" s="121" t="str">
        <f t="array" ref="G124">IFERROR(INDEX($A$1:$C$100,SMALL(IF($A$1:$A$100&lt;&gt;"",ROW($A$1:$A$100)),ROW(124:124)),4),"")</f>
        <v/>
      </c>
    </row>
    <row r="125" spans="1:7" ht="16.5" x14ac:dyDescent="0.3">
      <c r="A125" t="str">
        <f>IF(AND((ISNUMBER('Surety Calculations Form'!D164)),('Surety Calculations Form'!D164)&gt;0)=TRUE,'Surety Calculations Form'!D164,"")</f>
        <v/>
      </c>
      <c r="B125" t="str">
        <f>IF('Surety Calculations Form'!E164&gt;0,'Surety Calculations Form'!E164,"")</f>
        <v>SF</v>
      </c>
      <c r="C125" t="str">
        <f>IF('Surety Calculations Form'!A164&gt;0,'Surety Calculations Form'!A164,"")</f>
        <v>PERMEABLE PAVEMENT/PAVERS</v>
      </c>
      <c r="D125" s="121" t="str">
        <f t="array" ref="D125">IFERROR(INDEX($A$1:$C$180,SMALL(IF($A$1:$A$180&lt;&gt;"",ROW($A$1:$A$180)),ROW(125:125)),1),"")</f>
        <v/>
      </c>
      <c r="E125" s="121" t="str">
        <f t="array" ref="E125">IFERROR(INDEX($A$1:$C$180,SMALL(IF($A$1:$A$180&lt;&gt;"",ROW($A$1:$A$180)),ROW(125:125)),2),"")</f>
        <v/>
      </c>
      <c r="F125" s="121" t="str">
        <f t="array" ref="F125">IFERROR(INDEX($A$1:$C$180,SMALL(IF($A$1:$A$180&lt;&gt;"",ROW($A$1:$A$180)),ROW(125:125)),3),"")</f>
        <v/>
      </c>
      <c r="G125" s="121" t="str">
        <f t="array" ref="G125">IFERROR(INDEX($A$1:$C$100,SMALL(IF($A$1:$A$100&lt;&gt;"",ROW($A$1:$A$100)),ROW(125:125)),4),"")</f>
        <v/>
      </c>
    </row>
    <row r="126" spans="1:7" ht="16.5" x14ac:dyDescent="0.3">
      <c r="A126" t="str">
        <f>IF(AND((ISNUMBER('Surety Calculations Form'!D165)),('Surety Calculations Form'!D165)&gt;0)=TRUE,'Surety Calculations Form'!D165,"")</f>
        <v/>
      </c>
      <c r="B126" t="str">
        <f>IF('Surety Calculations Form'!E165&gt;0,'Surety Calculations Form'!E165,"")</f>
        <v>CY</v>
      </c>
      <c r="C126" t="str">
        <f>IF('Surety Calculations Form'!A165&gt;0,'Surety Calculations Form'!A165,"")</f>
        <v>DRY POND</v>
      </c>
      <c r="D126" s="121" t="str">
        <f t="array" ref="D126">IFERROR(INDEX($A$1:$C$180,SMALL(IF($A$1:$A$180&lt;&gt;"",ROW($A$1:$A$180)),ROW(126:126)),1),"")</f>
        <v/>
      </c>
      <c r="E126" s="121" t="str">
        <f t="array" ref="E126">IFERROR(INDEX($A$1:$C$180,SMALL(IF($A$1:$A$180&lt;&gt;"",ROW($A$1:$A$180)),ROW(126:126)),2),"")</f>
        <v/>
      </c>
      <c r="F126" s="121" t="str">
        <f t="array" ref="F126">IFERROR(INDEX($A$1:$C$180,SMALL(IF($A$1:$A$180&lt;&gt;"",ROW($A$1:$A$180)),ROW(126:126)),3),"")</f>
        <v/>
      </c>
      <c r="G126" s="121" t="str">
        <f t="array" ref="G126">IFERROR(INDEX($A$1:$C$100,SMALL(IF($A$1:$A$100&lt;&gt;"",ROW($A$1:$A$100)),ROW(126:126)),4),"")</f>
        <v/>
      </c>
    </row>
    <row r="127" spans="1:7" ht="16.5" x14ac:dyDescent="0.3">
      <c r="A127" t="str">
        <f>IF(AND((ISNUMBER('Surety Calculations Form'!D166)),('Surety Calculations Form'!D166)&gt;0)=TRUE,'Surety Calculations Form'!D166,"")</f>
        <v/>
      </c>
      <c r="B127" t="str">
        <f>IF('Surety Calculations Form'!E166&gt;0,'Surety Calculations Form'!E166,"")</f>
        <v>CY</v>
      </c>
      <c r="C127" t="str">
        <f>IF('Surety Calculations Form'!A166&gt;0,'Surety Calculations Form'!A166,"")</f>
        <v>WET POND</v>
      </c>
      <c r="D127" s="121" t="str">
        <f t="array" ref="D127">IFERROR(INDEX($A$1:$C$180,SMALL(IF($A$1:$A$180&lt;&gt;"",ROW($A$1:$A$180)),ROW(127:127)),1),"")</f>
        <v/>
      </c>
      <c r="E127" s="121" t="str">
        <f t="array" ref="E127">IFERROR(INDEX($A$1:$C$180,SMALL(IF($A$1:$A$180&lt;&gt;"",ROW($A$1:$A$180)),ROW(127:127)),2),"")</f>
        <v/>
      </c>
      <c r="F127" s="121" t="str">
        <f t="array" ref="F127">IFERROR(INDEX($A$1:$C$180,SMALL(IF($A$1:$A$180&lt;&gt;"",ROW($A$1:$A$180)),ROW(127:127)),3),"")</f>
        <v/>
      </c>
      <c r="G127" s="121" t="str">
        <f t="array" ref="G127">IFERROR(INDEX($A$1:$C$100,SMALL(IF($A$1:$A$100&lt;&gt;"",ROW($A$1:$A$100)),ROW(127:127)),4),"")</f>
        <v/>
      </c>
    </row>
    <row r="128" spans="1:7" ht="16.5" x14ac:dyDescent="0.3">
      <c r="A128" t="str">
        <f>IF(AND((ISNUMBER('Surety Calculations Form'!D167)),('Surety Calculations Form'!D167)&gt;0)=TRUE,'Surety Calculations Form'!D167,"")</f>
        <v/>
      </c>
      <c r="B128" t="str">
        <f>IF('Surety Calculations Form'!E167&gt;0,'Surety Calculations Form'!E167,"")</f>
        <v>EA</v>
      </c>
      <c r="C128" t="str">
        <f>IF('Surety Calculations Form'!A167&gt;0,'Surety Calculations Form'!A167,"")</f>
        <v>DETENTION POND OUTLET STRUCTURE</v>
      </c>
      <c r="D128" s="121" t="str">
        <f t="array" ref="D128">IFERROR(INDEX($A$1:$C$180,SMALL(IF($A$1:$A$180&lt;&gt;"",ROW($A$1:$A$180)),ROW(128:128)),1),"")</f>
        <v/>
      </c>
      <c r="E128" s="121" t="str">
        <f t="array" ref="E128">IFERROR(INDEX($A$1:$C$180,SMALL(IF($A$1:$A$180&lt;&gt;"",ROW($A$1:$A$180)),ROW(128:128)),2),"")</f>
        <v/>
      </c>
      <c r="F128" s="121" t="str">
        <f t="array" ref="F128">IFERROR(INDEX($A$1:$C$180,SMALL(IF($A$1:$A$180&lt;&gt;"",ROW($A$1:$A$180)),ROW(128:128)),3),"")</f>
        <v/>
      </c>
      <c r="G128" s="121" t="str">
        <f t="array" ref="G128">IFERROR(INDEX($A$1:$C$100,SMALL(IF($A$1:$A$100&lt;&gt;"",ROW($A$1:$A$100)),ROW(128:128)),4),"")</f>
        <v/>
      </c>
    </row>
    <row r="129" spans="1:7" ht="16.5" x14ac:dyDescent="0.3">
      <c r="A129" t="str">
        <f>IF(AND((ISNUMBER('Surety Calculations Form'!D168)),('Surety Calculations Form'!D168)&gt;0)=TRUE,'Surety Calculations Form'!D168,"")</f>
        <v/>
      </c>
      <c r="B129" t="str">
        <f>IF('Surety Calculations Form'!E168&gt;0,'Surety Calculations Form'!E168,"")</f>
        <v>CY</v>
      </c>
      <c r="C129" t="str">
        <f>IF('Surety Calculations Form'!A168&gt;0,'Surety Calculations Form'!A168,"")</f>
        <v>BIORETENTION/RAIN GARDEN (Water Quality Volume)</v>
      </c>
      <c r="D129" s="121" t="str">
        <f t="array" ref="D129">IFERROR(INDEX($A$1:$C$180,SMALL(IF($A$1:$A$180&lt;&gt;"",ROW($A$1:$A$180)),ROW(129:129)),1),"")</f>
        <v/>
      </c>
      <c r="E129" s="121" t="str">
        <f t="array" ref="E129">IFERROR(INDEX($A$1:$C$180,SMALL(IF($A$1:$A$180&lt;&gt;"",ROW($A$1:$A$180)),ROW(129:129)),2),"")</f>
        <v/>
      </c>
      <c r="F129" s="121" t="str">
        <f t="array" ref="F129">IFERROR(INDEX($A$1:$C$180,SMALL(IF($A$1:$A$180&lt;&gt;"",ROW($A$1:$A$180)),ROW(129:129)),3),"")</f>
        <v/>
      </c>
      <c r="G129" s="121" t="str">
        <f t="array" ref="G129">IFERROR(INDEX($A$1:$C$100,SMALL(IF($A$1:$A$100&lt;&gt;"",ROW($A$1:$A$100)),ROW(129:129)),4),"")</f>
        <v/>
      </c>
    </row>
    <row r="130" spans="1:7" ht="16.5" x14ac:dyDescent="0.3">
      <c r="A130" t="str">
        <f>IF(AND((ISNUMBER('Surety Calculations Form'!D169)),('Surety Calculations Form'!D169)&gt;0)=TRUE,'Surety Calculations Form'!D169,"")</f>
        <v/>
      </c>
      <c r="B130" t="str">
        <f>IF('Surety Calculations Form'!E169&gt;0,'Surety Calculations Form'!E169,"")</f>
        <v>CY</v>
      </c>
      <c r="C130" t="str">
        <f>IF('Surety Calculations Form'!A169&gt;0,'Surety Calculations Form'!A169,"")</f>
        <v>URBAN BIORETENTION (Water Quality Volume)</v>
      </c>
      <c r="D130" s="121" t="str">
        <f t="array" ref="D130">IFERROR(INDEX($A$1:$C$180,SMALL(IF($A$1:$A$180&lt;&gt;"",ROW($A$1:$A$180)),ROW(130:130)),1),"")</f>
        <v/>
      </c>
      <c r="E130" s="121" t="str">
        <f t="array" ref="E130">IFERROR(INDEX($A$1:$C$180,SMALL(IF($A$1:$A$180&lt;&gt;"",ROW($A$1:$A$180)),ROW(130:130)),2),"")</f>
        <v/>
      </c>
      <c r="F130" s="121" t="str">
        <f t="array" ref="F130">IFERROR(INDEX($A$1:$C$180,SMALL(IF($A$1:$A$180&lt;&gt;"",ROW($A$1:$A$180)),ROW(130:130)),3),"")</f>
        <v/>
      </c>
      <c r="G130" s="121" t="str">
        <f t="array" ref="G130">IFERROR(INDEX($A$1:$C$100,SMALL(IF($A$1:$A$100&lt;&gt;"",ROW($A$1:$A$100)),ROW(130:130)),4),"")</f>
        <v/>
      </c>
    </row>
    <row r="131" spans="1:7" ht="16.5" x14ac:dyDescent="0.3">
      <c r="A131" t="str">
        <f>IF(AND((ISNUMBER('Surety Calculations Form'!D170)),('Surety Calculations Form'!D170)&gt;0)=TRUE,'Surety Calculations Form'!D170,"")</f>
        <v/>
      </c>
      <c r="B131" t="str">
        <f>IF('Surety Calculations Form'!E170&gt;0,'Surety Calculations Form'!E170,"")</f>
        <v>SY</v>
      </c>
      <c r="C131" t="str">
        <f>IF('Surety Calculations Form'!A170&gt;0,'Surety Calculations Form'!A170,"")</f>
        <v>GRASS CHANNEL</v>
      </c>
      <c r="D131" s="121" t="str">
        <f t="array" ref="D131">IFERROR(INDEX($A$1:$C$180,SMALL(IF($A$1:$A$180&lt;&gt;"",ROW($A$1:$A$180)),ROW(131:131)),1),"")</f>
        <v/>
      </c>
      <c r="E131" s="121" t="str">
        <f t="array" ref="E131">IFERROR(INDEX($A$1:$C$180,SMALL(IF($A$1:$A$180&lt;&gt;"",ROW($A$1:$A$180)),ROW(131:131)),2),"")</f>
        <v/>
      </c>
      <c r="F131" s="121" t="str">
        <f t="array" ref="F131">IFERROR(INDEX($A$1:$C$180,SMALL(IF($A$1:$A$180&lt;&gt;"",ROW($A$1:$A$180)),ROW(131:131)),3),"")</f>
        <v/>
      </c>
      <c r="G131" s="121" t="str">
        <f t="array" ref="G131">IFERROR(INDEX($A$1:$C$100,SMALL(IF($A$1:$A$100&lt;&gt;"",ROW($A$1:$A$100)),ROW(131:131)),4),"")</f>
        <v/>
      </c>
    </row>
    <row r="132" spans="1:7" ht="16.5" x14ac:dyDescent="0.3">
      <c r="A132" t="str">
        <f>IF(AND((ISNUMBER('Surety Calculations Form'!D171)),('Surety Calculations Form'!D171)&gt;0)=TRUE,'Surety Calculations Form'!D171,"")</f>
        <v/>
      </c>
      <c r="B132" t="str">
        <f>IF('Surety Calculations Form'!E171&gt;0,'Surety Calculations Form'!E171,"")</f>
        <v>SY</v>
      </c>
      <c r="C132" t="str">
        <f>IF('Surety Calculations Form'!A171&gt;0,'Surety Calculations Form'!A171,"")</f>
        <v>WATER QUALITY SWALE</v>
      </c>
      <c r="D132" s="121" t="str">
        <f t="array" ref="D132">IFERROR(INDEX($A$1:$C$180,SMALL(IF($A$1:$A$180&lt;&gt;"",ROW($A$1:$A$180)),ROW(132:132)),1),"")</f>
        <v/>
      </c>
      <c r="E132" s="121" t="str">
        <f t="array" ref="E132">IFERROR(INDEX($A$1:$C$180,SMALL(IF($A$1:$A$180&lt;&gt;"",ROW($A$1:$A$180)),ROW(132:132)),2),"")</f>
        <v/>
      </c>
      <c r="F132" s="121" t="str">
        <f t="array" ref="F132">IFERROR(INDEX($A$1:$C$180,SMALL(IF($A$1:$A$180&lt;&gt;"",ROW($A$1:$A$180)),ROW(132:132)),3),"")</f>
        <v/>
      </c>
      <c r="G132" s="121" t="str">
        <f t="array" ref="G132">IFERROR(INDEX($A$1:$C$100,SMALL(IF($A$1:$A$100&lt;&gt;"",ROW($A$1:$A$100)),ROW(132:132)),4),"")</f>
        <v/>
      </c>
    </row>
    <row r="133" spans="1:7" ht="16.5" x14ac:dyDescent="0.3">
      <c r="A133" t="str">
        <f>IF(AND((ISNUMBER('Surety Calculations Form'!D172)),('Surety Calculations Form'!D172)&gt;0)=TRUE,'Surety Calculations Form'!D172,"")</f>
        <v/>
      </c>
      <c r="B133" t="str">
        <f>IF('Surety Calculations Form'!E172&gt;0,'Surety Calculations Form'!E172,"")</f>
        <v>SF</v>
      </c>
      <c r="C133" t="str">
        <f>IF('Surety Calculations Form'!A172&gt;0,'Surety Calculations Form'!A172,"")</f>
        <v>INFILTRATION TRENCH</v>
      </c>
      <c r="D133" s="121" t="str">
        <f t="array" ref="D133">IFERROR(INDEX($A$1:$C$180,SMALL(IF($A$1:$A$180&lt;&gt;"",ROW($A$1:$A$180)),ROW(133:133)),1),"")</f>
        <v/>
      </c>
      <c r="E133" s="121" t="str">
        <f t="array" ref="E133">IFERROR(INDEX($A$1:$C$180,SMALL(IF($A$1:$A$180&lt;&gt;"",ROW($A$1:$A$180)),ROW(133:133)),2),"")</f>
        <v/>
      </c>
      <c r="F133" s="121" t="str">
        <f t="array" ref="F133">IFERROR(INDEX($A$1:$C$180,SMALL(IF($A$1:$A$180&lt;&gt;"",ROW($A$1:$A$180)),ROW(133:133)),3),"")</f>
        <v/>
      </c>
      <c r="G133" s="121" t="str">
        <f t="array" ref="G133">IFERROR(INDEX($A$1:$C$100,SMALL(IF($A$1:$A$100&lt;&gt;"",ROW($A$1:$A$100)),ROW(133:133)),4),"")</f>
        <v/>
      </c>
    </row>
    <row r="134" spans="1:7" ht="16.5" x14ac:dyDescent="0.3">
      <c r="A134" t="str">
        <f>IF(AND((ISNUMBER('Surety Calculations Form'!D173)),('Surety Calculations Form'!D173)&gt;0)=TRUE,'Surety Calculations Form'!D173,"")</f>
        <v/>
      </c>
      <c r="B134" t="str">
        <f>IF('Surety Calculations Form'!E173&gt;0,'Surety Calculations Form'!E173,"")</f>
        <v>LF</v>
      </c>
      <c r="C134" t="str">
        <f>IF('Surety Calculations Form'!A173&gt;0,'Surety Calculations Form'!A173,"")</f>
        <v>LEVEL SPREADER</v>
      </c>
      <c r="D134" s="121" t="str">
        <f t="array" ref="D134">IFERROR(INDEX($A$1:$C$180,SMALL(IF($A$1:$A$180&lt;&gt;"",ROW($A$1:$A$180)),ROW(134:134)),1),"")</f>
        <v/>
      </c>
      <c r="E134" s="121" t="str">
        <f t="array" ref="E134">IFERROR(INDEX($A$1:$C$180,SMALL(IF($A$1:$A$180&lt;&gt;"",ROW($A$1:$A$180)),ROW(134:134)),2),"")</f>
        <v/>
      </c>
      <c r="F134" s="121" t="str">
        <f t="array" ref="F134">IFERROR(INDEX($A$1:$C$180,SMALL(IF($A$1:$A$180&lt;&gt;"",ROW($A$1:$A$180)),ROW(134:134)),3),"")</f>
        <v/>
      </c>
      <c r="G134" s="121" t="str">
        <f t="array" ref="G134">IFERROR(INDEX($A$1:$C$100,SMALL(IF($A$1:$A$100&lt;&gt;"",ROW($A$1:$A$100)),ROW(134:134)),4),"")</f>
        <v/>
      </c>
    </row>
    <row r="135" spans="1:7" ht="16.5" x14ac:dyDescent="0.3">
      <c r="A135" t="str">
        <f>IF(AND((ISNUMBER('Surety Calculations Form'!D174)),('Surety Calculations Form'!D174)&gt;0)=TRUE,'Surety Calculations Form'!D174,"")</f>
        <v/>
      </c>
      <c r="B135" t="str">
        <f>IF('Surety Calculations Form'!E174&gt;0,'Surety Calculations Form'!E174,"")</f>
        <v>SF</v>
      </c>
      <c r="C135" t="str">
        <f>IF('Surety Calculations Form'!A174&gt;0,'Surety Calculations Form'!A174,"")</f>
        <v>GREEN ROOF</v>
      </c>
      <c r="D135" s="121" t="str">
        <f t="array" ref="D135">IFERROR(INDEX($A$1:$C$180,SMALL(IF($A$1:$A$180&lt;&gt;"",ROW($A$1:$A$180)),ROW(135:135)),1),"")</f>
        <v/>
      </c>
      <c r="E135" s="121" t="str">
        <f t="array" ref="E135">IFERROR(INDEX($A$1:$C$180,SMALL(IF($A$1:$A$180&lt;&gt;"",ROW($A$1:$A$180)),ROW(135:135)),2),"")</f>
        <v/>
      </c>
      <c r="F135" s="121" t="str">
        <f t="array" ref="F135">IFERROR(INDEX($A$1:$C$180,SMALL(IF($A$1:$A$180&lt;&gt;"",ROW($A$1:$A$180)),ROW(135:135)),3),"")</f>
        <v/>
      </c>
      <c r="G135" s="121" t="str">
        <f t="array" ref="G135">IFERROR(INDEX($A$1:$C$100,SMALL(IF($A$1:$A$100&lt;&gt;"",ROW($A$1:$A$100)),ROW(135:135)),4),"")</f>
        <v/>
      </c>
    </row>
    <row r="136" spans="1:7" ht="16.5" x14ac:dyDescent="0.3">
      <c r="A136" t="str">
        <f>IF(AND((ISNUMBER('Surety Calculations Form'!D175)),('Surety Calculations Form'!D175)&gt;0)=TRUE,'Surety Calculations Form'!D175,"")</f>
        <v/>
      </c>
      <c r="B136" t="str">
        <f>IF('Surety Calculations Form'!E175&gt;0,'Surety Calculations Form'!E175,"")</f>
        <v>SF</v>
      </c>
      <c r="C136" t="str">
        <f>IF('Surety Calculations Form'!A175&gt;0,'Surety Calculations Form'!A175,"")</f>
        <v>CONSTRUCTED WETLANDS</v>
      </c>
      <c r="D136" s="121" t="str">
        <f t="array" ref="D136">IFERROR(INDEX($A$1:$C$180,SMALL(IF($A$1:$A$180&lt;&gt;"",ROW($A$1:$A$180)),ROW(136:136)),1),"")</f>
        <v/>
      </c>
      <c r="E136" s="121" t="str">
        <f t="array" ref="E136">IFERROR(INDEX($A$1:$C$180,SMALL(IF($A$1:$A$180&lt;&gt;"",ROW($A$1:$A$180)),ROW(136:136)),2),"")</f>
        <v/>
      </c>
      <c r="F136" s="121" t="str">
        <f t="array" ref="F136">IFERROR(INDEX($A$1:$C$180,SMALL(IF($A$1:$A$180&lt;&gt;"",ROW($A$1:$A$180)),ROW(136:136)),3),"")</f>
        <v/>
      </c>
      <c r="G136" s="121" t="str">
        <f t="array" ref="G136">IFERROR(INDEX($A$1:$C$100,SMALL(IF($A$1:$A$100&lt;&gt;"",ROW($A$1:$A$100)),ROW(136:136)),4),"")</f>
        <v/>
      </c>
    </row>
    <row r="137" spans="1:7" ht="16.5" x14ac:dyDescent="0.3">
      <c r="A137" t="str">
        <f>IF(AND((ISNUMBER('Surety Calculations Form'!D176)),('Surety Calculations Form'!D176)&gt;0)=TRUE,'Surety Calculations Form'!D176,"")</f>
        <v/>
      </c>
      <c r="B137" t="str">
        <f>IF('Surety Calculations Form'!E176&gt;0,'Surety Calculations Form'!E176,"")</f>
        <v>EA</v>
      </c>
      <c r="C137" t="str">
        <f>IF('Surety Calculations Form'!A176&gt;0,'Surety Calculations Form'!A176,"")</f>
        <v>SPECIAL ITEM 01 (WATER QUALITY UNIT, ETC.)</v>
      </c>
      <c r="D137" s="121" t="str">
        <f t="array" ref="D137">IFERROR(INDEX($A$1:$C$180,SMALL(IF($A$1:$A$180&lt;&gt;"",ROW($A$1:$A$180)),ROW(137:137)),1),"")</f>
        <v/>
      </c>
      <c r="E137" s="121" t="str">
        <f t="array" ref="E137">IFERROR(INDEX($A$1:$C$180,SMALL(IF($A$1:$A$180&lt;&gt;"",ROW($A$1:$A$180)),ROW(137:137)),2),"")</f>
        <v/>
      </c>
      <c r="F137" s="121" t="str">
        <f t="array" ref="F137">IFERROR(INDEX($A$1:$C$180,SMALL(IF($A$1:$A$180&lt;&gt;"",ROW($A$1:$A$180)),ROW(137:137)),3),"")</f>
        <v/>
      </c>
      <c r="G137" s="121" t="str">
        <f t="array" ref="G137">IFERROR(INDEX($A$1:$C$100,SMALL(IF($A$1:$A$100&lt;&gt;"",ROW($A$1:$A$100)),ROW(137:137)),4),"")</f>
        <v/>
      </c>
    </row>
    <row r="138" spans="1:7" ht="16.5" x14ac:dyDescent="0.3">
      <c r="A138" t="str">
        <f>IF(AND((ISNUMBER('Surety Calculations Form'!D177)),('Surety Calculations Form'!D177)&gt;0)=TRUE,'Surety Calculations Form'!D177,"")</f>
        <v/>
      </c>
      <c r="B138" t="str">
        <f>IF('Surety Calculations Form'!E177&gt;0,'Surety Calculations Form'!E177,"")</f>
        <v/>
      </c>
      <c r="C138" t="str">
        <f>IF('Surety Calculations Form'!A177&gt;0,'Surety Calculations Form'!A177,"")</f>
        <v>DESCRIPTION:</v>
      </c>
      <c r="D138" s="121" t="str">
        <f t="array" ref="D138">IFERROR(INDEX($A$1:$C$180,SMALL(IF($A$1:$A$180&lt;&gt;"",ROW($A$1:$A$180)),ROW(138:138)),1),"")</f>
        <v/>
      </c>
      <c r="E138" s="121" t="str">
        <f t="array" ref="E138">IFERROR(INDEX($A$1:$C$180,SMALL(IF($A$1:$A$180&lt;&gt;"",ROW($A$1:$A$180)),ROW(138:138)),2),"")</f>
        <v/>
      </c>
      <c r="F138" s="121" t="str">
        <f t="array" ref="F138">IFERROR(INDEX($A$1:$C$180,SMALL(IF($A$1:$A$180&lt;&gt;"",ROW($A$1:$A$180)),ROW(138:138)),3),"")</f>
        <v/>
      </c>
      <c r="G138" s="121" t="str">
        <f t="array" ref="G138">IFERROR(INDEX($A$1:$C$100,SMALL(IF($A$1:$A$100&lt;&gt;"",ROW($A$1:$A$100)),ROW(138:138)),4),"")</f>
        <v/>
      </c>
    </row>
    <row r="139" spans="1:7" ht="16.5" x14ac:dyDescent="0.3">
      <c r="A139" t="str">
        <f>IF(AND((ISNUMBER('Surety Calculations Form'!D178)),('Surety Calculations Form'!D178)&gt;0)=TRUE,'Surety Calculations Form'!D178,"")</f>
        <v/>
      </c>
      <c r="B139" t="str">
        <f>IF('Surety Calculations Form'!E178&gt;0,'Surety Calculations Form'!E178,"")</f>
        <v>EA</v>
      </c>
      <c r="C139" t="str">
        <f>IF('Surety Calculations Form'!A178&gt;0,'Surety Calculations Form'!A178,"")</f>
        <v>SPECIAL ITEM 02</v>
      </c>
      <c r="D139" s="121" t="str">
        <f t="array" ref="D139">IFERROR(INDEX($A$1:$C$180,SMALL(IF($A$1:$A$180&lt;&gt;"",ROW($A$1:$A$180)),ROW(139:139)),1),"")</f>
        <v/>
      </c>
      <c r="E139" s="121" t="str">
        <f t="array" ref="E139">IFERROR(INDEX($A$1:$C$180,SMALL(IF($A$1:$A$180&lt;&gt;"",ROW($A$1:$A$180)),ROW(139:139)),2),"")</f>
        <v/>
      </c>
      <c r="F139" s="121" t="str">
        <f t="array" ref="F139">IFERROR(INDEX($A$1:$C$180,SMALL(IF($A$1:$A$180&lt;&gt;"",ROW($A$1:$A$180)),ROW(139:139)),3),"")</f>
        <v/>
      </c>
      <c r="G139" s="121" t="str">
        <f t="array" ref="G139">IFERROR(INDEX($A$1:$C$100,SMALL(IF($A$1:$A$100&lt;&gt;"",ROW($A$1:$A$100)),ROW(139:139)),4),"")</f>
        <v/>
      </c>
    </row>
    <row r="140" spans="1:7" ht="16.5" x14ac:dyDescent="0.3">
      <c r="A140" t="str">
        <f>IF(AND((ISNUMBER('Surety Calculations Form'!D179)),('Surety Calculations Form'!D179)&gt;0)=TRUE,'Surety Calculations Form'!D179,"")</f>
        <v/>
      </c>
      <c r="B140" t="str">
        <f>IF('Surety Calculations Form'!E179&gt;0,'Surety Calculations Form'!E179,"")</f>
        <v/>
      </c>
      <c r="C140" t="str">
        <f>IF('Surety Calculations Form'!A179&gt;0,'Surety Calculations Form'!A179,"")</f>
        <v>DESCRIPTION:</v>
      </c>
      <c r="D140" s="121" t="str">
        <f t="array" ref="D140">IFERROR(INDEX($A$1:$C$180,SMALL(IF($A$1:$A$180&lt;&gt;"",ROW($A$1:$A$180)),ROW(140:140)),1),"")</f>
        <v/>
      </c>
      <c r="E140" s="121" t="str">
        <f t="array" ref="E140">IFERROR(INDEX($A$1:$C$180,SMALL(IF($A$1:$A$180&lt;&gt;"",ROW($A$1:$A$180)),ROW(140:140)),2),"")</f>
        <v/>
      </c>
      <c r="F140" s="121" t="str">
        <f t="array" ref="F140">IFERROR(INDEX($A$1:$C$180,SMALL(IF($A$1:$A$180&lt;&gt;"",ROW($A$1:$A$180)),ROW(140:140)),3),"")</f>
        <v/>
      </c>
      <c r="G140" s="121" t="str">
        <f t="array" ref="G140">IFERROR(INDEX($A$1:$C$100,SMALL(IF($A$1:$A$100&lt;&gt;"",ROW($A$1:$A$100)),ROW(140:140)),4),"")</f>
        <v/>
      </c>
    </row>
    <row r="141" spans="1:7" ht="16.5" x14ac:dyDescent="0.3">
      <c r="A141" t="str">
        <f>IF(AND((ISNUMBER('Surety Calculations Form'!D180)),('Surety Calculations Form'!D180)&gt;0)=TRUE,'Surety Calculations Form'!D180,"")</f>
        <v/>
      </c>
      <c r="B141" t="str">
        <f>IF('Surety Calculations Form'!E180&gt;0,'Surety Calculations Form'!E180,"")</f>
        <v/>
      </c>
      <c r="C141" t="str">
        <f>IF('Surety Calculations Form'!A180&gt;0,'Surety Calculations Form'!A180,"")</f>
        <v/>
      </c>
      <c r="D141" s="121" t="str">
        <f t="array" ref="D141">IFERROR(INDEX($A$1:$C$180,SMALL(IF($A$1:$A$180&lt;&gt;"",ROW($A$1:$A$180)),ROW(141:141)),1),"")</f>
        <v/>
      </c>
      <c r="E141" s="121" t="str">
        <f t="array" ref="E141">IFERROR(INDEX($A$1:$C$180,SMALL(IF($A$1:$A$180&lt;&gt;"",ROW($A$1:$A$180)),ROW(141:141)),2),"")</f>
        <v/>
      </c>
      <c r="F141" s="121" t="str">
        <f t="array" ref="F141">IFERROR(INDEX($A$1:$C$180,SMALL(IF($A$1:$A$180&lt;&gt;"",ROW($A$1:$A$180)),ROW(141:141)),3),"")</f>
        <v/>
      </c>
      <c r="G141" s="121" t="str">
        <f t="array" ref="G141">IFERROR(INDEX($A$1:$C$100,SMALL(IF($A$1:$A$100&lt;&gt;"",ROW($A$1:$A$100)),ROW(141:141)),4),"")</f>
        <v/>
      </c>
    </row>
    <row r="142" spans="1:7" ht="16.5" x14ac:dyDescent="0.3">
      <c r="A142" t="str">
        <f>IF(AND((ISNUMBER('Surety Calculations Form'!D181)),('Surety Calculations Form'!D181)&gt;0)=TRUE,'Surety Calculations Form'!D181,"")</f>
        <v/>
      </c>
      <c r="B142" t="str">
        <f>IF('Surety Calculations Form'!E181&gt;0,'Surety Calculations Form'!E181,"")</f>
        <v/>
      </c>
      <c r="C142" t="str">
        <f>IF('Surety Calculations Form'!A181&gt;0,'Surety Calculations Form'!A181,"")</f>
        <v>Note: Green Infrastructure includes all substantial stormwater quality infrastructure.
For Special Items, include description and cost estimate per unit.</v>
      </c>
      <c r="D142" s="121" t="str">
        <f t="array" ref="D142">IFERROR(INDEX($A$1:$C$180,SMALL(IF($A$1:$A$180&lt;&gt;"",ROW($A$1:$A$180)),ROW(142:142)),1),"")</f>
        <v/>
      </c>
      <c r="E142" s="121" t="str">
        <f t="array" ref="E142">IFERROR(INDEX($A$1:$C$180,SMALL(IF($A$1:$A$180&lt;&gt;"",ROW($A$1:$A$180)),ROW(142:142)),2),"")</f>
        <v/>
      </c>
      <c r="F142" s="121" t="str">
        <f t="array" ref="F142">IFERROR(INDEX($A$1:$C$180,SMALL(IF($A$1:$A$180&lt;&gt;"",ROW($A$1:$A$180)),ROW(142:142)),3),"")</f>
        <v/>
      </c>
      <c r="G142" s="121" t="str">
        <f t="array" ref="G142">IFERROR(INDEX($A$1:$C$100,SMALL(IF($A$1:$A$100&lt;&gt;"",ROW($A$1:$A$100)),ROW(142:142)),4),"")</f>
        <v/>
      </c>
    </row>
    <row r="143" spans="1:7" ht="16.5" x14ac:dyDescent="0.3">
      <c r="A143" t="str">
        <f>IF(AND((ISNUMBER('Surety Calculations Form'!D182)),('Surety Calculations Form'!D182)&gt;0)=TRUE,'Surety Calculations Form'!D182,"")</f>
        <v/>
      </c>
      <c r="B143" t="str">
        <f>IF('Surety Calculations Form'!E182&gt;0,'Surety Calculations Form'!E182,"")</f>
        <v/>
      </c>
      <c r="C143" t="str">
        <f>IF('Surety Calculations Form'!A182&gt;0,'Surety Calculations Form'!A182,"")</f>
        <v/>
      </c>
      <c r="D143" s="121" t="str">
        <f t="array" ref="D143">IFERROR(INDEX($A$1:$C$180,SMALL(IF($A$1:$A$180&lt;&gt;"",ROW($A$1:$A$180)),ROW(143:143)),1),"")</f>
        <v/>
      </c>
      <c r="E143" s="121" t="str">
        <f t="array" ref="E143">IFERROR(INDEX($A$1:$C$180,SMALL(IF($A$1:$A$180&lt;&gt;"",ROW($A$1:$A$180)),ROW(143:143)),2),"")</f>
        <v/>
      </c>
      <c r="F143" s="121" t="str">
        <f t="array" ref="F143">IFERROR(INDEX($A$1:$C$180,SMALL(IF($A$1:$A$180&lt;&gt;"",ROW($A$1:$A$180)),ROW(143:143)),3),"")</f>
        <v/>
      </c>
      <c r="G143" s="121" t="str">
        <f t="array" ref="G143">IFERROR(INDEX($A$1:$C$100,SMALL(IF($A$1:$A$100&lt;&gt;"",ROW($A$1:$A$100)),ROW(143:143)),4),"")</f>
        <v/>
      </c>
    </row>
    <row r="144" spans="1:7" ht="16.5" x14ac:dyDescent="0.3">
      <c r="A144" t="str">
        <f>IF(AND((ISNUMBER('Surety Calculations Form'!D183)),('Surety Calculations Form'!D183)&gt;0)=TRUE,'Surety Calculations Form'!D183,"")</f>
        <v/>
      </c>
      <c r="B144" t="str">
        <f>IF('Surety Calculations Form'!E183&gt;0,'Surety Calculations Form'!E183,"")</f>
        <v/>
      </c>
      <c r="C144" t="str">
        <f>IF('Surety Calculations Form'!A183&gt;0,'Surety Calculations Form'!A183,"")</f>
        <v/>
      </c>
      <c r="D144" s="121" t="str">
        <f t="array" ref="D144">IFERROR(INDEX($A$1:$C$180,SMALL(IF($A$1:$A$180&lt;&gt;"",ROW($A$1:$A$180)),ROW(144:144)),1),"")</f>
        <v/>
      </c>
      <c r="E144" s="121" t="str">
        <f t="array" ref="E144">IFERROR(INDEX($A$1:$C$180,SMALL(IF($A$1:$A$180&lt;&gt;"",ROW($A$1:$A$180)),ROW(144:144)),2),"")</f>
        <v/>
      </c>
      <c r="F144" s="121" t="str">
        <f t="array" ref="F144">IFERROR(INDEX($A$1:$C$180,SMALL(IF($A$1:$A$180&lt;&gt;"",ROW($A$1:$A$180)),ROW(144:144)),3),"")</f>
        <v/>
      </c>
      <c r="G144" s="121" t="str">
        <f t="array" ref="G144">IFERROR(INDEX($A$1:$C$100,SMALL(IF($A$1:$A$100&lt;&gt;"",ROW($A$1:$A$100)),ROW(144:144)),4),"")</f>
        <v/>
      </c>
    </row>
    <row r="145" spans="1:7" ht="16.5" x14ac:dyDescent="0.3">
      <c r="A145" t="str">
        <f>IF(AND((ISNUMBER('Surety Calculations Form'!D184)),('Surety Calculations Form'!D184)&gt;0)=TRUE,'Surety Calculations Form'!D184,"")</f>
        <v/>
      </c>
      <c r="B145" t="str">
        <f>IF('Surety Calculations Form'!E184&gt;0,'Surety Calculations Form'!E184,"")</f>
        <v/>
      </c>
      <c r="C145" t="str">
        <f>IF('Surety Calculations Form'!A184&gt;0,'Surety Calculations Form'!A184,"")</f>
        <v/>
      </c>
      <c r="D145" s="121" t="str">
        <f t="array" ref="D145">IFERROR(INDEX($A$1:$C$180,SMALL(IF($A$1:$A$180&lt;&gt;"",ROW($A$1:$A$180)),ROW(145:145)),1),"")</f>
        <v/>
      </c>
      <c r="E145" s="121" t="str">
        <f t="array" ref="E145">IFERROR(INDEX($A$1:$C$180,SMALL(IF($A$1:$A$180&lt;&gt;"",ROW($A$1:$A$180)),ROW(145:145)),2),"")</f>
        <v/>
      </c>
      <c r="F145" s="121" t="str">
        <f t="array" ref="F145">IFERROR(INDEX($A$1:$C$180,SMALL(IF($A$1:$A$180&lt;&gt;"",ROW($A$1:$A$180)),ROW(145:145)),3),"")</f>
        <v/>
      </c>
      <c r="G145" s="121" t="str">
        <f t="array" ref="G145">IFERROR(INDEX($A$1:$C$100,SMALL(IF($A$1:$A$100&lt;&gt;"",ROW($A$1:$A$100)),ROW(145:145)),4),"")</f>
        <v/>
      </c>
    </row>
    <row r="146" spans="1:7" ht="16.5" x14ac:dyDescent="0.3">
      <c r="A146" t="str">
        <f>IF(AND((ISNUMBER('Surety Calculations Form'!D185)),('Surety Calculations Form'!D185)&gt;0)=TRUE,'Surety Calculations Form'!D185,"")</f>
        <v/>
      </c>
      <c r="B146" t="str">
        <f>IF('Surety Calculations Form'!E185&gt;0,'Surety Calculations Form'!E185,"")</f>
        <v/>
      </c>
      <c r="C146" t="str">
        <f>IF('Surety Calculations Form'!A185&gt;0,'Surety Calculations Form'!A185,"")</f>
        <v/>
      </c>
      <c r="D146" s="121" t="str">
        <f t="array" ref="D146">IFERROR(INDEX($A$1:$C$180,SMALL(IF($A$1:$A$180&lt;&gt;"",ROW($A$1:$A$180)),ROW(146:146)),1),"")</f>
        <v/>
      </c>
      <c r="E146" s="121" t="str">
        <f t="array" ref="E146">IFERROR(INDEX($A$1:$C$180,SMALL(IF($A$1:$A$180&lt;&gt;"",ROW($A$1:$A$180)),ROW(146:146)),2),"")</f>
        <v/>
      </c>
      <c r="F146" s="121" t="str">
        <f t="array" ref="F146">IFERROR(INDEX($A$1:$C$180,SMALL(IF($A$1:$A$180&lt;&gt;"",ROW($A$1:$A$180)),ROW(146:146)),3),"")</f>
        <v/>
      </c>
      <c r="G146" s="121" t="str">
        <f t="array" ref="G146">IFERROR(INDEX($A$1:$C$100,SMALL(IF($A$1:$A$100&lt;&gt;"",ROW($A$1:$A$100)),ROW(146:146)),4),"")</f>
        <v/>
      </c>
    </row>
    <row r="147" spans="1:7" ht="16.5" x14ac:dyDescent="0.3">
      <c r="A147" t="str">
        <f>IF(AND((ISNUMBER('Surety Calculations Form'!D186)),('Surety Calculations Form'!D186)&gt;0)=TRUE,'Surety Calculations Form'!D186,"")</f>
        <v/>
      </c>
      <c r="B147" t="str">
        <f>IF('Surety Calculations Form'!E186&gt;0,'Surety Calculations Form'!E186,"")</f>
        <v/>
      </c>
      <c r="C147" t="str">
        <f>IF('Surety Calculations Form'!A186&gt;0,'Surety Calculations Form'!A186,"")</f>
        <v/>
      </c>
      <c r="D147" s="121" t="str">
        <f t="array" ref="D147">IFERROR(INDEX($A$1:$C$180,SMALL(IF($A$1:$A$180&lt;&gt;"",ROW($A$1:$A$180)),ROW(147:147)),1),"")</f>
        <v/>
      </c>
      <c r="E147" s="121" t="str">
        <f t="array" ref="E147">IFERROR(INDEX($A$1:$C$180,SMALL(IF($A$1:$A$180&lt;&gt;"",ROW($A$1:$A$180)),ROW(147:147)),2),"")</f>
        <v/>
      </c>
      <c r="F147" s="121" t="str">
        <f t="array" ref="F147">IFERROR(INDEX($A$1:$C$180,SMALL(IF($A$1:$A$180&lt;&gt;"",ROW($A$1:$A$180)),ROW(147:147)),3),"")</f>
        <v/>
      </c>
      <c r="G147" s="121" t="str">
        <f t="array" ref="G147">IFERROR(INDEX($A$1:$C$100,SMALL(IF($A$1:$A$100&lt;&gt;"",ROW($A$1:$A$100)),ROW(147:147)),4),"")</f>
        <v/>
      </c>
    </row>
    <row r="148" spans="1:7" ht="16.5" x14ac:dyDescent="0.3">
      <c r="A148" t="str">
        <f>IF(AND((ISNUMBER('Surety Calculations Form'!D187)),('Surety Calculations Form'!D187)&gt;0)=TRUE,'Surety Calculations Form'!D187,"")</f>
        <v/>
      </c>
      <c r="B148" t="str">
        <f>IF('Surety Calculations Form'!E187&gt;0,'Surety Calculations Form'!E187,"")</f>
        <v/>
      </c>
      <c r="C148" t="str">
        <f>IF('Surety Calculations Form'!A187&gt;0,'Surety Calculations Form'!A187,"")</f>
        <v/>
      </c>
      <c r="D148" s="121" t="str">
        <f t="array" ref="D148">IFERROR(INDEX($A$1:$C$180,SMALL(IF($A$1:$A$180&lt;&gt;"",ROW($A$1:$A$180)),ROW(148:148)),1),"")</f>
        <v/>
      </c>
      <c r="E148" s="121" t="str">
        <f t="array" ref="E148">IFERROR(INDEX($A$1:$C$180,SMALL(IF($A$1:$A$180&lt;&gt;"",ROW($A$1:$A$180)),ROW(148:148)),2),"")</f>
        <v/>
      </c>
      <c r="F148" s="121" t="str">
        <f t="array" ref="F148">IFERROR(INDEX($A$1:$C$180,SMALL(IF($A$1:$A$180&lt;&gt;"",ROW($A$1:$A$180)),ROW(148:148)),3),"")</f>
        <v/>
      </c>
      <c r="G148" s="121" t="str">
        <f t="array" ref="G148">IFERROR(INDEX($A$1:$C$100,SMALL(IF($A$1:$A$100&lt;&gt;"",ROW($A$1:$A$100)),ROW(148:148)),4),"")</f>
        <v/>
      </c>
    </row>
    <row r="149" spans="1:7" ht="16.5" x14ac:dyDescent="0.3">
      <c r="A149" t="str">
        <f>IF(AND((ISNUMBER('Surety Calculations Form'!D188)),('Surety Calculations Form'!D188)&gt;0)=TRUE,'Surety Calculations Form'!D188,"")</f>
        <v/>
      </c>
      <c r="B149" t="str">
        <f>IF('Surety Calculations Form'!E188&gt;0,'Surety Calculations Form'!E188,"")</f>
        <v/>
      </c>
      <c r="C149" t="str">
        <f>IF('Surety Calculations Form'!A188&gt;0,'Surety Calculations Form'!A188,"")</f>
        <v/>
      </c>
      <c r="D149" s="121" t="str">
        <f t="array" ref="D149">IFERROR(INDEX($A$1:$C$180,SMALL(IF($A$1:$A$180&lt;&gt;"",ROW($A$1:$A$180)),ROW(149:149)),1),"")</f>
        <v/>
      </c>
      <c r="E149" s="121" t="str">
        <f t="array" ref="E149">IFERROR(INDEX($A$1:$C$180,SMALL(IF($A$1:$A$180&lt;&gt;"",ROW($A$1:$A$180)),ROW(149:149)),2),"")</f>
        <v/>
      </c>
      <c r="F149" s="121" t="str">
        <f t="array" ref="F149">IFERROR(INDEX($A$1:$C$180,SMALL(IF($A$1:$A$180&lt;&gt;"",ROW($A$1:$A$180)),ROW(149:149)),3),"")</f>
        <v/>
      </c>
      <c r="G149" s="121" t="str">
        <f t="array" ref="G149">IFERROR(INDEX($A$1:$C$100,SMALL(IF($A$1:$A$100&lt;&gt;"",ROW($A$1:$A$100)),ROW(149:149)),4),"")</f>
        <v/>
      </c>
    </row>
    <row r="150" spans="1:7" ht="16.5" x14ac:dyDescent="0.3">
      <c r="A150" t="str">
        <f>IF(AND((ISNUMBER('Surety Calculations Form'!D189)),('Surety Calculations Form'!D189)&gt;0)=TRUE,'Surety Calculations Form'!D189,"")</f>
        <v/>
      </c>
      <c r="B150" t="str">
        <f>IF('Surety Calculations Form'!E189&gt;0,'Surety Calculations Form'!E189,"")</f>
        <v/>
      </c>
      <c r="C150" t="str">
        <f>IF('Surety Calculations Form'!A189&gt;0,'Surety Calculations Form'!A189,"")</f>
        <v/>
      </c>
      <c r="D150" s="121" t="str">
        <f t="array" ref="D150">IFERROR(INDEX($A$1:$C$180,SMALL(IF($A$1:$A$180&lt;&gt;"",ROW($A$1:$A$180)),ROW(150:150)),1),"")</f>
        <v/>
      </c>
      <c r="E150" s="121" t="str">
        <f t="array" ref="E150">IFERROR(INDEX($A$1:$C$180,SMALL(IF($A$1:$A$180&lt;&gt;"",ROW($A$1:$A$180)),ROW(150:150)),2),"")</f>
        <v/>
      </c>
      <c r="F150" s="121" t="str">
        <f t="array" ref="F150">IFERROR(INDEX($A$1:$C$180,SMALL(IF($A$1:$A$180&lt;&gt;"",ROW($A$1:$A$180)),ROW(150:150)),3),"")</f>
        <v/>
      </c>
      <c r="G150" s="121" t="str">
        <f t="array" ref="G150">IFERROR(INDEX($A$1:$C$100,SMALL(IF($A$1:$A$100&lt;&gt;"",ROW($A$1:$A$100)),ROW(150:150)),4),"")</f>
        <v/>
      </c>
    </row>
    <row r="151" spans="1:7" ht="16.5" x14ac:dyDescent="0.3">
      <c r="A151" t="str">
        <f>IF(AND((ISNUMBER('Surety Calculations Form'!D190)),('Surety Calculations Form'!D190)&gt;0)=TRUE,'Surety Calculations Form'!D190,"")</f>
        <v/>
      </c>
      <c r="B151" t="str">
        <f>IF('Surety Calculations Form'!E190&gt;0,'Surety Calculations Form'!E190,"")</f>
        <v/>
      </c>
      <c r="C151" t="str">
        <f>IF('Surety Calculations Form'!A190&gt;0,'Surety Calculations Form'!A190,"")</f>
        <v/>
      </c>
      <c r="D151" s="121" t="str">
        <f t="array" ref="D151">IFERROR(INDEX($A$1:$C$180,SMALL(IF($A$1:$A$180&lt;&gt;"",ROW($A$1:$A$180)),ROW(151:151)),1),"")</f>
        <v/>
      </c>
      <c r="E151" s="121" t="str">
        <f t="array" ref="E151">IFERROR(INDEX($A$1:$C$180,SMALL(IF($A$1:$A$180&lt;&gt;"",ROW($A$1:$A$180)),ROW(151:151)),2),"")</f>
        <v/>
      </c>
      <c r="F151" s="121" t="str">
        <f t="array" ref="F151">IFERROR(INDEX($A$1:$C$180,SMALL(IF($A$1:$A$180&lt;&gt;"",ROW($A$1:$A$180)),ROW(151:151)),3),"")</f>
        <v/>
      </c>
      <c r="G151" s="121" t="str">
        <f t="array" ref="G151">IFERROR(INDEX($A$1:$C$100,SMALL(IF($A$1:$A$100&lt;&gt;"",ROW($A$1:$A$100)),ROW(151:151)),4),"")</f>
        <v/>
      </c>
    </row>
    <row r="152" spans="1:7" ht="16.5" x14ac:dyDescent="0.3">
      <c r="A152" t="str">
        <f>IF(AND((ISNUMBER('Surety Calculations Form'!D191)),('Surety Calculations Form'!D191)&gt;0)=TRUE,'Surety Calculations Form'!D191,"")</f>
        <v/>
      </c>
      <c r="B152" t="str">
        <f>IF('Surety Calculations Form'!E191&gt;0,'Surety Calculations Form'!E191,"")</f>
        <v/>
      </c>
      <c r="C152" t="str">
        <f>IF('Surety Calculations Form'!A191&gt;0,'Surety Calculations Form'!A191,"")</f>
        <v/>
      </c>
      <c r="D152" s="121" t="str">
        <f t="array" ref="D152">IFERROR(INDEX($A$1:$C$180,SMALL(IF($A$1:$A$180&lt;&gt;"",ROW($A$1:$A$180)),ROW(152:152)),1),"")</f>
        <v/>
      </c>
      <c r="E152" s="121" t="str">
        <f t="array" ref="E152">IFERROR(INDEX($A$1:$C$180,SMALL(IF($A$1:$A$180&lt;&gt;"",ROW($A$1:$A$180)),ROW(152:152)),2),"")</f>
        <v/>
      </c>
      <c r="F152" s="121" t="str">
        <f t="array" ref="F152">IFERROR(INDEX($A$1:$C$180,SMALL(IF($A$1:$A$180&lt;&gt;"",ROW($A$1:$A$180)),ROW(152:152)),3),"")</f>
        <v/>
      </c>
      <c r="G152" s="121" t="str">
        <f t="array" ref="G152">IFERROR(INDEX($A$1:$C$100,SMALL(IF($A$1:$A$100&lt;&gt;"",ROW($A$1:$A$100)),ROW(152:152)),4),"")</f>
        <v/>
      </c>
    </row>
    <row r="153" spans="1:7" ht="16.5" x14ac:dyDescent="0.3">
      <c r="A153" t="str">
        <f>IF(AND((ISNUMBER('Surety Calculations Form'!D192)),('Surety Calculations Form'!D192)&gt;0)=TRUE,'Surety Calculations Form'!D192,"")</f>
        <v/>
      </c>
      <c r="B153" t="str">
        <f>IF('Surety Calculations Form'!E192&gt;0,'Surety Calculations Form'!E192,"")</f>
        <v/>
      </c>
      <c r="C153" t="str">
        <f>IF('Surety Calculations Form'!A192&gt;0,'Surety Calculations Form'!A192,"")</f>
        <v/>
      </c>
      <c r="D153" s="121" t="str">
        <f t="array" ref="D153">IFERROR(INDEX($A$1:$C$180,SMALL(IF($A$1:$A$180&lt;&gt;"",ROW($A$1:$A$180)),ROW(153:153)),1),"")</f>
        <v/>
      </c>
      <c r="E153" s="121" t="str">
        <f t="array" ref="E153">IFERROR(INDEX($A$1:$C$180,SMALL(IF($A$1:$A$180&lt;&gt;"",ROW($A$1:$A$180)),ROW(153:153)),2),"")</f>
        <v/>
      </c>
      <c r="F153" s="121" t="str">
        <f t="array" ref="F153">IFERROR(INDEX($A$1:$C$180,SMALL(IF($A$1:$A$180&lt;&gt;"",ROW($A$1:$A$180)),ROW(153:153)),3),"")</f>
        <v/>
      </c>
      <c r="G153" s="121" t="str">
        <f t="array" ref="G153">IFERROR(INDEX($A$1:$C$100,SMALL(IF($A$1:$A$100&lt;&gt;"",ROW($A$1:$A$100)),ROW(153:153)),4),"")</f>
        <v/>
      </c>
    </row>
    <row r="154" spans="1:7" ht="16.5" x14ac:dyDescent="0.3">
      <c r="A154" t="str">
        <f>IF(AND((ISNUMBER('Surety Calculations Form'!D193)),('Surety Calculations Form'!D193)&gt;0)=TRUE,'Surety Calculations Form'!D193,"")</f>
        <v/>
      </c>
      <c r="B154" t="str">
        <f>IF('Surety Calculations Form'!E193&gt;0,'Surety Calculations Form'!E193,"")</f>
        <v/>
      </c>
      <c r="C154" t="str">
        <f>IF('Surety Calculations Form'!A193&gt;0,'Surety Calculations Form'!A193,"")</f>
        <v/>
      </c>
      <c r="D154" s="121" t="str">
        <f t="array" ref="D154">IFERROR(INDEX($A$1:$C$180,SMALL(IF($A$1:$A$180&lt;&gt;"",ROW($A$1:$A$180)),ROW(154:154)),1),"")</f>
        <v/>
      </c>
      <c r="E154" s="121" t="str">
        <f t="array" ref="E154">IFERROR(INDEX($A$1:$C$180,SMALL(IF($A$1:$A$180&lt;&gt;"",ROW($A$1:$A$180)),ROW(154:154)),2),"")</f>
        <v/>
      </c>
      <c r="F154" s="121" t="str">
        <f t="array" ref="F154">IFERROR(INDEX($A$1:$C$180,SMALL(IF($A$1:$A$180&lt;&gt;"",ROW($A$1:$A$180)),ROW(154:154)),3),"")</f>
        <v/>
      </c>
      <c r="G154" s="121" t="str">
        <f t="array" ref="G154">IFERROR(INDEX($A$1:$C$100,SMALL(IF($A$1:$A$100&lt;&gt;"",ROW($A$1:$A$100)),ROW(154:154)),4),"")</f>
        <v/>
      </c>
    </row>
    <row r="155" spans="1:7" ht="16.5" x14ac:dyDescent="0.3">
      <c r="A155" t="str">
        <f>IF(AND((ISNUMBER('Surety Calculations Form'!D194)),('Surety Calculations Form'!D194)&gt;0)=TRUE,'Surety Calculations Form'!D194,"")</f>
        <v/>
      </c>
      <c r="B155" t="str">
        <f>IF('Surety Calculations Form'!E194&gt;0,'Surety Calculations Form'!E194,"")</f>
        <v/>
      </c>
      <c r="C155" t="str">
        <f>IF('Surety Calculations Form'!A194&gt;0,'Surety Calculations Form'!A194,"")</f>
        <v/>
      </c>
      <c r="D155" s="121" t="str">
        <f t="array" ref="D155">IFERROR(INDEX($A$1:$C$180,SMALL(IF($A$1:$A$180&lt;&gt;"",ROW($A$1:$A$180)),ROW(155:155)),1),"")</f>
        <v/>
      </c>
      <c r="E155" s="121" t="str">
        <f t="array" ref="E155">IFERROR(INDEX($A$1:$C$180,SMALL(IF($A$1:$A$180&lt;&gt;"",ROW($A$1:$A$180)),ROW(155:155)),2),"")</f>
        <v/>
      </c>
      <c r="F155" s="121" t="str">
        <f t="array" ref="F155">IFERROR(INDEX($A$1:$C$180,SMALL(IF($A$1:$A$180&lt;&gt;"",ROW($A$1:$A$180)),ROW(155:155)),3),"")</f>
        <v/>
      </c>
      <c r="G155" s="121" t="str">
        <f t="array" ref="G155">IFERROR(INDEX($A$1:$C$100,SMALL(IF($A$1:$A$100&lt;&gt;"",ROW($A$1:$A$100)),ROW(155:155)),4),"")</f>
        <v/>
      </c>
    </row>
    <row r="156" spans="1:7" ht="16.5" x14ac:dyDescent="0.3">
      <c r="A156" t="str">
        <f>IF(AND((ISNUMBER('Surety Calculations Form'!D195)),('Surety Calculations Form'!D195)&gt;0)=TRUE,'Surety Calculations Form'!D195,"")</f>
        <v/>
      </c>
      <c r="B156" t="str">
        <f>IF('Surety Calculations Form'!E195&gt;0,'Surety Calculations Form'!E195,"")</f>
        <v/>
      </c>
      <c r="C156" t="str">
        <f>IF('Surety Calculations Form'!A195&gt;0,'Surety Calculations Form'!A195,"")</f>
        <v/>
      </c>
      <c r="D156" s="121" t="str">
        <f t="array" ref="D156">IFERROR(INDEX($A$1:$C$180,SMALL(IF($A$1:$A$180&lt;&gt;"",ROW($A$1:$A$180)),ROW(156:156)),1),"")</f>
        <v/>
      </c>
      <c r="E156" s="121" t="str">
        <f t="array" ref="E156">IFERROR(INDEX($A$1:$C$180,SMALL(IF($A$1:$A$180&lt;&gt;"",ROW($A$1:$A$180)),ROW(156:156)),2),"")</f>
        <v/>
      </c>
      <c r="F156" s="121" t="str">
        <f t="array" ref="F156">IFERROR(INDEX($A$1:$C$180,SMALL(IF($A$1:$A$180&lt;&gt;"",ROW($A$1:$A$180)),ROW(156:156)),3),"")</f>
        <v/>
      </c>
      <c r="G156" s="121" t="str">
        <f t="array" ref="G156">IFERROR(INDEX($A$1:$C$100,SMALL(IF($A$1:$A$100&lt;&gt;"",ROW($A$1:$A$100)),ROW(156:156)),4),"")</f>
        <v/>
      </c>
    </row>
    <row r="157" spans="1:7" ht="16.5" x14ac:dyDescent="0.3">
      <c r="A157" t="str">
        <f>IF(AND((ISNUMBER('Surety Calculations Form'!D196)),('Surety Calculations Form'!D196)&gt;0)=TRUE,'Surety Calculations Form'!D196,"")</f>
        <v/>
      </c>
      <c r="B157" t="str">
        <f>IF('Surety Calculations Form'!E196&gt;0,'Surety Calculations Form'!E196,"")</f>
        <v/>
      </c>
      <c r="C157" t="str">
        <f>IF('Surety Calculations Form'!A196&gt;0,'Surety Calculations Form'!A196,"")</f>
        <v/>
      </c>
      <c r="D157" s="121" t="str">
        <f t="array" ref="D157">IFERROR(INDEX($A$1:$C$180,SMALL(IF($A$1:$A$180&lt;&gt;"",ROW($A$1:$A$180)),ROW(157:157)),1),"")</f>
        <v/>
      </c>
      <c r="E157" s="121" t="str">
        <f t="array" ref="E157">IFERROR(INDEX($A$1:$C$180,SMALL(IF($A$1:$A$180&lt;&gt;"",ROW($A$1:$A$180)),ROW(157:157)),2),"")</f>
        <v/>
      </c>
      <c r="F157" s="121" t="str">
        <f t="array" ref="F157">IFERROR(INDEX($A$1:$C$180,SMALL(IF($A$1:$A$180&lt;&gt;"",ROW($A$1:$A$180)),ROW(157:157)),3),"")</f>
        <v/>
      </c>
      <c r="G157" s="121" t="str">
        <f t="array" ref="G157">IFERROR(INDEX($A$1:$C$100,SMALL(IF($A$1:$A$100&lt;&gt;"",ROW($A$1:$A$100)),ROW(157:157)),4),"")</f>
        <v/>
      </c>
    </row>
    <row r="158" spans="1:7" ht="16.5" x14ac:dyDescent="0.3">
      <c r="A158" t="str">
        <f>IF(AND((ISNUMBER('Surety Calculations Form'!D197)),('Surety Calculations Form'!D197)&gt;0)=TRUE,'Surety Calculations Form'!D197,"")</f>
        <v/>
      </c>
      <c r="B158" t="str">
        <f>IF('Surety Calculations Form'!E197&gt;0,'Surety Calculations Form'!E197,"")</f>
        <v/>
      </c>
      <c r="C158" t="str">
        <f>IF('Surety Calculations Form'!A197&gt;0,'Surety Calculations Form'!A197,"")</f>
        <v/>
      </c>
      <c r="D158" s="121" t="str">
        <f t="array" ref="D158">IFERROR(INDEX($A$1:$C$180,SMALL(IF($A$1:$A$180&lt;&gt;"",ROW($A$1:$A$180)),ROW(158:158)),1),"")</f>
        <v/>
      </c>
      <c r="E158" s="121" t="str">
        <f t="array" ref="E158">IFERROR(INDEX($A$1:$C$180,SMALL(IF($A$1:$A$180&lt;&gt;"",ROW($A$1:$A$180)),ROW(158:158)),2),"")</f>
        <v/>
      </c>
      <c r="F158" s="121" t="str">
        <f t="array" ref="F158">IFERROR(INDEX($A$1:$C$180,SMALL(IF($A$1:$A$180&lt;&gt;"",ROW($A$1:$A$180)),ROW(158:158)),3),"")</f>
        <v/>
      </c>
      <c r="G158" s="121" t="str">
        <f t="array" ref="G158">IFERROR(INDEX($A$1:$C$100,SMALL(IF($A$1:$A$100&lt;&gt;"",ROW($A$1:$A$100)),ROW(158:158)),4),"")</f>
        <v/>
      </c>
    </row>
    <row r="159" spans="1:7" ht="16.5" x14ac:dyDescent="0.3">
      <c r="A159" t="str">
        <f>IF(AND((ISNUMBER('Surety Calculations Form'!D198)),('Surety Calculations Form'!D198)&gt;0)=TRUE,'Surety Calculations Form'!D198,"")</f>
        <v/>
      </c>
      <c r="B159" t="str">
        <f>IF('Surety Calculations Form'!E198&gt;0,'Surety Calculations Form'!E198,"")</f>
        <v/>
      </c>
      <c r="C159" t="str">
        <f>IF('Surety Calculations Form'!A198&gt;0,'Surety Calculations Form'!A198,"")</f>
        <v/>
      </c>
      <c r="D159" s="121" t="str">
        <f t="array" ref="D159">IFERROR(INDEX($A$1:$C$180,SMALL(IF($A$1:$A$180&lt;&gt;"",ROW($A$1:$A$180)),ROW(159:159)),1),"")</f>
        <v/>
      </c>
      <c r="E159" s="121" t="str">
        <f t="array" ref="E159">IFERROR(INDEX($A$1:$C$180,SMALL(IF($A$1:$A$180&lt;&gt;"",ROW($A$1:$A$180)),ROW(159:159)),2),"")</f>
        <v/>
      </c>
      <c r="F159" s="121" t="str">
        <f t="array" ref="F159">IFERROR(INDEX($A$1:$C$180,SMALL(IF($A$1:$A$180&lt;&gt;"",ROW($A$1:$A$180)),ROW(159:159)),3),"")</f>
        <v/>
      </c>
      <c r="G159" s="121" t="str">
        <f t="array" ref="G159">IFERROR(INDEX($A$1:$C$100,SMALL(IF($A$1:$A$100&lt;&gt;"",ROW($A$1:$A$100)),ROW(159:159)),4),"")</f>
        <v/>
      </c>
    </row>
    <row r="160" spans="1:7" ht="16.5" x14ac:dyDescent="0.3">
      <c r="A160" t="str">
        <f>IF(AND((ISNUMBER('Surety Calculations Form'!D199)),('Surety Calculations Form'!D199)&gt;0)=TRUE,'Surety Calculations Form'!D199,"")</f>
        <v/>
      </c>
      <c r="B160" t="str">
        <f>IF('Surety Calculations Form'!E199&gt;0,'Surety Calculations Form'!E199,"")</f>
        <v/>
      </c>
      <c r="C160" t="str">
        <f>IF('Surety Calculations Form'!A199&gt;0,'Surety Calculations Form'!A199,"")</f>
        <v/>
      </c>
      <c r="D160" s="121" t="str">
        <f t="array" ref="D160">IFERROR(INDEX($A$1:$C$180,SMALL(IF($A$1:$A$180&lt;&gt;"",ROW($A$1:$A$180)),ROW(160:160)),1),"")</f>
        <v/>
      </c>
      <c r="E160" s="121" t="str">
        <f t="array" ref="E160">IFERROR(INDEX($A$1:$C$180,SMALL(IF($A$1:$A$180&lt;&gt;"",ROW($A$1:$A$180)),ROW(160:160)),2),"")</f>
        <v/>
      </c>
      <c r="F160" s="121" t="str">
        <f t="array" ref="F160">IFERROR(INDEX($A$1:$C$180,SMALL(IF($A$1:$A$180&lt;&gt;"",ROW($A$1:$A$180)),ROW(160:160)),3),"")</f>
        <v/>
      </c>
      <c r="G160" s="121" t="str">
        <f t="array" ref="G160">IFERROR(INDEX($A$1:$C$100,SMALL(IF($A$1:$A$100&lt;&gt;"",ROW($A$1:$A$100)),ROW(160:160)),4),"")</f>
        <v/>
      </c>
    </row>
    <row r="161" spans="1:7" ht="16.5" x14ac:dyDescent="0.3">
      <c r="A161" t="str">
        <f>IF(AND((ISNUMBER('Surety Calculations Form'!D200)),('Surety Calculations Form'!D200)&gt;0)=TRUE,'Surety Calculations Form'!D200,"")</f>
        <v/>
      </c>
      <c r="B161" t="str">
        <f>IF('Surety Calculations Form'!E200&gt;0,'Surety Calculations Form'!E200,"")</f>
        <v/>
      </c>
      <c r="C161" t="str">
        <f>IF('Surety Calculations Form'!A200&gt;0,'Surety Calculations Form'!A200,"")</f>
        <v/>
      </c>
      <c r="D161" s="121" t="str">
        <f t="array" ref="D161">IFERROR(INDEX($A$1:$C$180,SMALL(IF($A$1:$A$180&lt;&gt;"",ROW($A$1:$A$180)),ROW(161:161)),1),"")</f>
        <v/>
      </c>
      <c r="E161" s="121" t="str">
        <f t="array" ref="E161">IFERROR(INDEX($A$1:$C$180,SMALL(IF($A$1:$A$180&lt;&gt;"",ROW($A$1:$A$180)),ROW(161:161)),2),"")</f>
        <v/>
      </c>
      <c r="F161" s="121" t="str">
        <f t="array" ref="F161">IFERROR(INDEX($A$1:$C$180,SMALL(IF($A$1:$A$180&lt;&gt;"",ROW($A$1:$A$180)),ROW(161:161)),3),"")</f>
        <v/>
      </c>
      <c r="G161" s="121" t="str">
        <f t="array" ref="G161">IFERROR(INDEX($A$1:$C$100,SMALL(IF($A$1:$A$100&lt;&gt;"",ROW($A$1:$A$100)),ROW(161:161)),4),"")</f>
        <v/>
      </c>
    </row>
    <row r="162" spans="1:7" ht="16.5" x14ac:dyDescent="0.3">
      <c r="A162" t="str">
        <f>IF(AND((ISNUMBER('Surety Calculations Form'!D201)),('Surety Calculations Form'!D201)&gt;0)=TRUE,'Surety Calculations Form'!D201,"")</f>
        <v/>
      </c>
      <c r="B162" t="str">
        <f>IF('Surety Calculations Form'!E201&gt;0,'Surety Calculations Form'!E201,"")</f>
        <v/>
      </c>
      <c r="C162" t="str">
        <f>IF('Surety Calculations Form'!A201&gt;0,'Surety Calculations Form'!A201,"")</f>
        <v/>
      </c>
      <c r="D162" s="121" t="str">
        <f t="array" ref="D162">IFERROR(INDEX($A$1:$C$180,SMALL(IF($A$1:$A$180&lt;&gt;"",ROW($A$1:$A$180)),ROW(162:162)),1),"")</f>
        <v/>
      </c>
      <c r="E162" s="121" t="str">
        <f t="array" ref="E162">IFERROR(INDEX($A$1:$C$180,SMALL(IF($A$1:$A$180&lt;&gt;"",ROW($A$1:$A$180)),ROW(162:162)),2),"")</f>
        <v/>
      </c>
      <c r="F162" s="121" t="str">
        <f t="array" ref="F162">IFERROR(INDEX($A$1:$C$180,SMALL(IF($A$1:$A$180&lt;&gt;"",ROW($A$1:$A$180)),ROW(162:162)),3),"")</f>
        <v/>
      </c>
      <c r="G162" s="121" t="str">
        <f t="array" ref="G162">IFERROR(INDEX($A$1:$C$100,SMALL(IF($A$1:$A$100&lt;&gt;"",ROW($A$1:$A$100)),ROW(162:162)),4),"")</f>
        <v/>
      </c>
    </row>
    <row r="163" spans="1:7" ht="16.5" x14ac:dyDescent="0.3">
      <c r="A163" t="str">
        <f>IF(AND((ISNUMBER('Surety Calculations Form'!D202)),('Surety Calculations Form'!D202)&gt;0)=TRUE,'Surety Calculations Form'!D202,"")</f>
        <v/>
      </c>
      <c r="B163" t="str">
        <f>IF('Surety Calculations Form'!E202&gt;0,'Surety Calculations Form'!E202,"")</f>
        <v/>
      </c>
      <c r="C163" t="str">
        <f>IF('Surety Calculations Form'!A202&gt;0,'Surety Calculations Form'!A202,"")</f>
        <v/>
      </c>
      <c r="D163" s="121" t="str">
        <f t="array" ref="D163">IFERROR(INDEX($A$1:$C$180,SMALL(IF($A$1:$A$180&lt;&gt;"",ROW($A$1:$A$180)),ROW(163:163)),1),"")</f>
        <v/>
      </c>
      <c r="E163" s="121" t="str">
        <f t="array" ref="E163">IFERROR(INDEX($A$1:$C$180,SMALL(IF($A$1:$A$180&lt;&gt;"",ROW($A$1:$A$180)),ROW(163:163)),2),"")</f>
        <v/>
      </c>
      <c r="F163" s="121" t="str">
        <f t="array" ref="F163">IFERROR(INDEX($A$1:$C$180,SMALL(IF($A$1:$A$180&lt;&gt;"",ROW($A$1:$A$180)),ROW(163:163)),3),"")</f>
        <v/>
      </c>
      <c r="G163" s="121" t="str">
        <f t="array" ref="G163">IFERROR(INDEX($A$1:$C$100,SMALL(IF($A$1:$A$100&lt;&gt;"",ROW($A$1:$A$100)),ROW(163:163)),4),"")</f>
        <v/>
      </c>
    </row>
    <row r="164" spans="1:7" ht="16.5" x14ac:dyDescent="0.3">
      <c r="A164" t="str">
        <f>IF(AND((ISNUMBER('Surety Calculations Form'!D203)),('Surety Calculations Form'!D203)&gt;0)=TRUE,'Surety Calculations Form'!D203,"")</f>
        <v/>
      </c>
      <c r="B164" t="str">
        <f>IF('Surety Calculations Form'!E203&gt;0,'Surety Calculations Form'!E203,"")</f>
        <v/>
      </c>
      <c r="C164" t="str">
        <f>IF('Surety Calculations Form'!A203&gt;0,'Surety Calculations Form'!A203,"")</f>
        <v/>
      </c>
      <c r="D164" s="121" t="str">
        <f t="array" ref="D164">IFERROR(INDEX($A$1:$C$180,SMALL(IF($A$1:$A$180&lt;&gt;"",ROW($A$1:$A$180)),ROW(164:164)),1),"")</f>
        <v/>
      </c>
      <c r="E164" s="121" t="str">
        <f t="array" ref="E164">IFERROR(INDEX($A$1:$C$180,SMALL(IF($A$1:$A$180&lt;&gt;"",ROW($A$1:$A$180)),ROW(164:164)),2),"")</f>
        <v/>
      </c>
      <c r="F164" s="121" t="str">
        <f t="array" ref="F164">IFERROR(INDEX($A$1:$C$180,SMALL(IF($A$1:$A$180&lt;&gt;"",ROW($A$1:$A$180)),ROW(164:164)),3),"")</f>
        <v/>
      </c>
      <c r="G164" s="121" t="str">
        <f t="array" ref="G164">IFERROR(INDEX($A$1:$C$100,SMALL(IF($A$1:$A$100&lt;&gt;"",ROW($A$1:$A$100)),ROW(164:164)),4),"")</f>
        <v/>
      </c>
    </row>
    <row r="165" spans="1:7" ht="16.5" x14ac:dyDescent="0.3">
      <c r="A165" t="str">
        <f>IF(AND((ISNUMBER('Surety Calculations Form'!D204)),('Surety Calculations Form'!D204)&gt;0)=TRUE,'Surety Calculations Form'!D204,"")</f>
        <v/>
      </c>
      <c r="B165" t="str">
        <f>IF('Surety Calculations Form'!E204&gt;0,'Surety Calculations Form'!E204,"")</f>
        <v/>
      </c>
      <c r="C165" t="str">
        <f>IF('Surety Calculations Form'!A204&gt;0,'Surety Calculations Form'!A204,"")</f>
        <v/>
      </c>
      <c r="D165" s="121" t="str">
        <f t="array" ref="D165">IFERROR(INDEX($A$1:$C$180,SMALL(IF($A$1:$A$180&lt;&gt;"",ROW($A$1:$A$180)),ROW(165:165)),1),"")</f>
        <v/>
      </c>
      <c r="E165" s="121" t="str">
        <f t="array" ref="E165">IFERROR(INDEX($A$1:$C$180,SMALL(IF($A$1:$A$180&lt;&gt;"",ROW($A$1:$A$180)),ROW(165:165)),2),"")</f>
        <v/>
      </c>
      <c r="F165" s="121" t="str">
        <f t="array" ref="F165">IFERROR(INDEX($A$1:$C$180,SMALL(IF($A$1:$A$180&lt;&gt;"",ROW($A$1:$A$180)),ROW(165:165)),3),"")</f>
        <v/>
      </c>
      <c r="G165" s="121" t="str">
        <f t="array" ref="G165">IFERROR(INDEX($A$1:$C$100,SMALL(IF($A$1:$A$100&lt;&gt;"",ROW($A$1:$A$100)),ROW(165:165)),4),"")</f>
        <v/>
      </c>
    </row>
    <row r="166" spans="1:7" ht="16.5" x14ac:dyDescent="0.3">
      <c r="A166" t="str">
        <f>IF(AND((ISNUMBER('Surety Calculations Form'!D205)),('Surety Calculations Form'!D205)&gt;0)=TRUE,'Surety Calculations Form'!D205,"")</f>
        <v/>
      </c>
      <c r="B166" t="str">
        <f>IF('Surety Calculations Form'!E205&gt;0,'Surety Calculations Form'!E205,"")</f>
        <v/>
      </c>
      <c r="C166" t="str">
        <f>IF('Surety Calculations Form'!A205&gt;0,'Surety Calculations Form'!A205,"")</f>
        <v/>
      </c>
      <c r="D166" s="121" t="str">
        <f t="array" ref="D166">IFERROR(INDEX($A$1:$C$180,SMALL(IF($A$1:$A$180&lt;&gt;"",ROW($A$1:$A$180)),ROW(166:166)),1),"")</f>
        <v/>
      </c>
      <c r="E166" s="121" t="str">
        <f t="array" ref="E166">IFERROR(INDEX($A$1:$C$180,SMALL(IF($A$1:$A$180&lt;&gt;"",ROW($A$1:$A$180)),ROW(166:166)),2),"")</f>
        <v/>
      </c>
      <c r="F166" s="121" t="str">
        <f t="array" ref="F166">IFERROR(INDEX($A$1:$C$180,SMALL(IF($A$1:$A$180&lt;&gt;"",ROW($A$1:$A$180)),ROW(166:166)),3),"")</f>
        <v/>
      </c>
      <c r="G166" s="121" t="str">
        <f t="array" ref="G166">IFERROR(INDEX($A$1:$C$100,SMALL(IF($A$1:$A$100&lt;&gt;"",ROW($A$1:$A$100)),ROW(166:166)),4),"")</f>
        <v/>
      </c>
    </row>
    <row r="167" spans="1:7" ht="16.5" x14ac:dyDescent="0.3">
      <c r="A167" t="str">
        <f>IF(AND((ISNUMBER('Surety Calculations Form'!D206)),('Surety Calculations Form'!D206)&gt;0)=TRUE,'Surety Calculations Form'!D206,"")</f>
        <v/>
      </c>
      <c r="B167" t="str">
        <f>IF('Surety Calculations Form'!E206&gt;0,'Surety Calculations Form'!E206,"")</f>
        <v/>
      </c>
      <c r="C167" t="str">
        <f>IF('Surety Calculations Form'!A206&gt;0,'Surety Calculations Form'!A206,"")</f>
        <v/>
      </c>
      <c r="D167" s="121" t="str">
        <f t="array" ref="D167">IFERROR(INDEX($A$1:$C$180,SMALL(IF($A$1:$A$180&lt;&gt;"",ROW($A$1:$A$180)),ROW(167:167)),1),"")</f>
        <v/>
      </c>
      <c r="E167" s="121" t="str">
        <f t="array" ref="E167">IFERROR(INDEX($A$1:$C$180,SMALL(IF($A$1:$A$180&lt;&gt;"",ROW($A$1:$A$180)),ROW(167:167)),2),"")</f>
        <v/>
      </c>
      <c r="F167" s="121" t="str">
        <f t="array" ref="F167">IFERROR(INDEX($A$1:$C$180,SMALL(IF($A$1:$A$180&lt;&gt;"",ROW($A$1:$A$180)),ROW(167:167)),3),"")</f>
        <v/>
      </c>
      <c r="G167" s="121" t="str">
        <f t="array" ref="G167">IFERROR(INDEX($A$1:$C$100,SMALL(IF($A$1:$A$100&lt;&gt;"",ROW($A$1:$A$100)),ROW(167:167)),4),"")</f>
        <v/>
      </c>
    </row>
    <row r="168" spans="1:7" ht="16.5" x14ac:dyDescent="0.3">
      <c r="A168" t="str">
        <f>IF(AND((ISNUMBER('Surety Calculations Form'!D207)),('Surety Calculations Form'!D207)&gt;0)=TRUE,'Surety Calculations Form'!D207,"")</f>
        <v/>
      </c>
      <c r="B168" t="str">
        <f>IF('Surety Calculations Form'!E207&gt;0,'Surety Calculations Form'!E207,"")</f>
        <v/>
      </c>
      <c r="C168" t="str">
        <f>IF('Surety Calculations Form'!A207&gt;0,'Surety Calculations Form'!A207,"")</f>
        <v/>
      </c>
      <c r="D168" s="121" t="str">
        <f t="array" ref="D168">IFERROR(INDEX($A$1:$C$180,SMALL(IF($A$1:$A$180&lt;&gt;"",ROW($A$1:$A$180)),ROW(168:168)),1),"")</f>
        <v/>
      </c>
      <c r="E168" s="121" t="str">
        <f t="array" ref="E168">IFERROR(INDEX($A$1:$C$180,SMALL(IF($A$1:$A$180&lt;&gt;"",ROW($A$1:$A$180)),ROW(168:168)),2),"")</f>
        <v/>
      </c>
      <c r="F168" s="121" t="str">
        <f t="array" ref="F168">IFERROR(INDEX($A$1:$C$180,SMALL(IF($A$1:$A$180&lt;&gt;"",ROW($A$1:$A$180)),ROW(168:168)),3),"")</f>
        <v/>
      </c>
      <c r="G168" s="121" t="str">
        <f t="array" ref="G168">IFERROR(INDEX($A$1:$C$100,SMALL(IF($A$1:$A$100&lt;&gt;"",ROW($A$1:$A$100)),ROW(168:168)),4),"")</f>
        <v/>
      </c>
    </row>
    <row r="169" spans="1:7" ht="16.5" x14ac:dyDescent="0.3">
      <c r="A169" t="str">
        <f>IF(AND((ISNUMBER('Surety Calculations Form'!D208)),('Surety Calculations Form'!D208)&gt;0)=TRUE,'Surety Calculations Form'!D208,"")</f>
        <v/>
      </c>
      <c r="B169" t="str">
        <f>IF('Surety Calculations Form'!E208&gt;0,'Surety Calculations Form'!E208,"")</f>
        <v/>
      </c>
      <c r="C169" t="str">
        <f>IF('Surety Calculations Form'!A208&gt;0,'Surety Calculations Form'!A208,"")</f>
        <v/>
      </c>
      <c r="D169" s="121" t="str">
        <f t="array" ref="D169">IFERROR(INDEX($A$1:$C$180,SMALL(IF($A$1:$A$180&lt;&gt;"",ROW($A$1:$A$180)),ROW(169:169)),1),"")</f>
        <v/>
      </c>
      <c r="E169" s="121" t="str">
        <f t="array" ref="E169">IFERROR(INDEX($A$1:$C$180,SMALL(IF($A$1:$A$180&lt;&gt;"",ROW($A$1:$A$180)),ROW(169:169)),2),"")</f>
        <v/>
      </c>
      <c r="F169" s="121" t="str">
        <f t="array" ref="F169">IFERROR(INDEX($A$1:$C$180,SMALL(IF($A$1:$A$180&lt;&gt;"",ROW($A$1:$A$180)),ROW(169:169)),3),"")</f>
        <v/>
      </c>
      <c r="G169" s="121" t="str">
        <f t="array" ref="G169">IFERROR(INDEX($A$1:$C$100,SMALL(IF($A$1:$A$100&lt;&gt;"",ROW($A$1:$A$100)),ROW(169:169)),4),"")</f>
        <v/>
      </c>
    </row>
    <row r="170" spans="1:7" ht="16.5" x14ac:dyDescent="0.3">
      <c r="A170" t="str">
        <f>IF(AND((ISNUMBER('Surety Calculations Form'!D209)),('Surety Calculations Form'!D209)&gt;0)=TRUE,'Surety Calculations Form'!D209,"")</f>
        <v/>
      </c>
      <c r="B170" t="str">
        <f>IF('Surety Calculations Form'!E209&gt;0,'Surety Calculations Form'!E209,"")</f>
        <v/>
      </c>
      <c r="C170" t="str">
        <f>IF('Surety Calculations Form'!A209&gt;0,'Surety Calculations Form'!A209,"")</f>
        <v/>
      </c>
      <c r="D170" s="121" t="str">
        <f t="array" ref="D170">IFERROR(INDEX($A$1:$C$180,SMALL(IF($A$1:$A$180&lt;&gt;"",ROW($A$1:$A$180)),ROW(170:170)),1),"")</f>
        <v/>
      </c>
      <c r="E170" s="121" t="str">
        <f t="array" ref="E170">IFERROR(INDEX($A$1:$C$180,SMALL(IF($A$1:$A$180&lt;&gt;"",ROW($A$1:$A$180)),ROW(170:170)),2),"")</f>
        <v/>
      </c>
      <c r="F170" s="121" t="str">
        <f t="array" ref="F170">IFERROR(INDEX($A$1:$C$180,SMALL(IF($A$1:$A$180&lt;&gt;"",ROW($A$1:$A$180)),ROW(170:170)),3),"")</f>
        <v/>
      </c>
      <c r="G170" s="121" t="str">
        <f t="array" ref="G170">IFERROR(INDEX($A$1:$C$100,SMALL(IF($A$1:$A$100&lt;&gt;"",ROW($A$1:$A$100)),ROW(170:170)),4),"")</f>
        <v/>
      </c>
    </row>
    <row r="171" spans="1:7" ht="16.5" x14ac:dyDescent="0.3">
      <c r="A171" t="str">
        <f>IF(AND((ISNUMBER('Surety Calculations Form'!D210)),('Surety Calculations Form'!D210)&gt;0)=TRUE,'Surety Calculations Form'!D210,"")</f>
        <v/>
      </c>
      <c r="B171" t="str">
        <f>IF('Surety Calculations Form'!E210&gt;0,'Surety Calculations Form'!E210,"")</f>
        <v/>
      </c>
      <c r="C171" t="str">
        <f>IF('Surety Calculations Form'!A210&gt;0,'Surety Calculations Form'!A210,"")</f>
        <v/>
      </c>
      <c r="D171" s="121" t="str">
        <f t="array" ref="D171">IFERROR(INDEX($A$1:$C$180,SMALL(IF($A$1:$A$180&lt;&gt;"",ROW($A$1:$A$180)),ROW(171:171)),1),"")</f>
        <v/>
      </c>
      <c r="E171" s="121" t="str">
        <f t="array" ref="E171">IFERROR(INDEX($A$1:$C$180,SMALL(IF($A$1:$A$180&lt;&gt;"",ROW($A$1:$A$180)),ROW(171:171)),2),"")</f>
        <v/>
      </c>
      <c r="F171" s="121" t="str">
        <f t="array" ref="F171">IFERROR(INDEX($A$1:$C$180,SMALL(IF($A$1:$A$180&lt;&gt;"",ROW($A$1:$A$180)),ROW(171:171)),3),"")</f>
        <v/>
      </c>
      <c r="G171" s="121" t="str">
        <f t="array" ref="G171">IFERROR(INDEX($A$1:$C$100,SMALL(IF($A$1:$A$100&lt;&gt;"",ROW($A$1:$A$100)),ROW(171:171)),4),"")</f>
        <v/>
      </c>
    </row>
    <row r="172" spans="1:7" ht="16.5" x14ac:dyDescent="0.3">
      <c r="A172" t="str">
        <f>IF(AND((ISNUMBER('Surety Calculations Form'!D211)),('Surety Calculations Form'!D211)&gt;0)=TRUE,'Surety Calculations Form'!D211,"")</f>
        <v/>
      </c>
      <c r="B172" t="str">
        <f>IF('Surety Calculations Form'!E211&gt;0,'Surety Calculations Form'!E211,"")</f>
        <v/>
      </c>
      <c r="C172" t="str">
        <f>IF('Surety Calculations Form'!A211&gt;0,'Surety Calculations Form'!A211,"")</f>
        <v/>
      </c>
      <c r="D172" s="121" t="str">
        <f t="array" ref="D172">IFERROR(INDEX($A$1:$C$180,SMALL(IF($A$1:$A$180&lt;&gt;"",ROW($A$1:$A$180)),ROW(172:172)),1),"")</f>
        <v/>
      </c>
      <c r="E172" s="121" t="str">
        <f t="array" ref="E172">IFERROR(INDEX($A$1:$C$180,SMALL(IF($A$1:$A$180&lt;&gt;"",ROW($A$1:$A$180)),ROW(172:172)),2),"")</f>
        <v/>
      </c>
      <c r="F172" s="121" t="str">
        <f t="array" ref="F172">IFERROR(INDEX($A$1:$C$180,SMALL(IF($A$1:$A$180&lt;&gt;"",ROW($A$1:$A$180)),ROW(172:172)),3),"")</f>
        <v/>
      </c>
      <c r="G172" s="121" t="str">
        <f t="array" ref="G172">IFERROR(INDEX($A$1:$C$100,SMALL(IF($A$1:$A$100&lt;&gt;"",ROW($A$1:$A$100)),ROW(172:172)),4),"")</f>
        <v/>
      </c>
    </row>
    <row r="173" spans="1:7" ht="16.5" x14ac:dyDescent="0.3">
      <c r="A173" t="str">
        <f>IF(AND((ISNUMBER('Surety Calculations Form'!D212)),('Surety Calculations Form'!D212)&gt;0)=TRUE,'Surety Calculations Form'!D212,"")</f>
        <v/>
      </c>
      <c r="B173" t="str">
        <f>IF('Surety Calculations Form'!E212&gt;0,'Surety Calculations Form'!E212,"")</f>
        <v/>
      </c>
      <c r="C173" t="str">
        <f>IF('Surety Calculations Form'!A212&gt;0,'Surety Calculations Form'!A212,"")</f>
        <v/>
      </c>
      <c r="D173" s="121" t="str">
        <f t="array" ref="D173">IFERROR(INDEX($A$1:$C$180,SMALL(IF($A$1:$A$180&lt;&gt;"",ROW($A$1:$A$180)),ROW(173:173)),1),"")</f>
        <v/>
      </c>
      <c r="E173" s="121" t="str">
        <f t="array" ref="E173">IFERROR(INDEX($A$1:$C$180,SMALL(IF($A$1:$A$180&lt;&gt;"",ROW($A$1:$A$180)),ROW(173:173)),2),"")</f>
        <v/>
      </c>
      <c r="F173" s="121" t="str">
        <f t="array" ref="F173">IFERROR(INDEX($A$1:$C$180,SMALL(IF($A$1:$A$180&lt;&gt;"",ROW($A$1:$A$180)),ROW(173:173)),3),"")</f>
        <v/>
      </c>
      <c r="G173" s="121" t="str">
        <f t="array" ref="G173">IFERROR(INDEX($A$1:$C$100,SMALL(IF($A$1:$A$100&lt;&gt;"",ROW($A$1:$A$100)),ROW(173:173)),4),"")</f>
        <v/>
      </c>
    </row>
    <row r="174" spans="1:7" ht="16.5" x14ac:dyDescent="0.3">
      <c r="A174" t="str">
        <f>IF(AND((ISNUMBER('Surety Calculations Form'!D213)),('Surety Calculations Form'!D213)&gt;0)=TRUE,'Surety Calculations Form'!D213,"")</f>
        <v/>
      </c>
      <c r="B174" t="str">
        <f>IF('Surety Calculations Form'!E213&gt;0,'Surety Calculations Form'!E213,"")</f>
        <v/>
      </c>
      <c r="C174" t="str">
        <f>IF('Surety Calculations Form'!A213&gt;0,'Surety Calculations Form'!A213,"")</f>
        <v/>
      </c>
      <c r="D174" s="121" t="str">
        <f t="array" ref="D174">IFERROR(INDEX($A$1:$C$180,SMALL(IF($A$1:$A$180&lt;&gt;"",ROW($A$1:$A$180)),ROW(174:174)),1),"")</f>
        <v/>
      </c>
      <c r="E174" s="121" t="str">
        <f t="array" ref="E174">IFERROR(INDEX($A$1:$C$180,SMALL(IF($A$1:$A$180&lt;&gt;"",ROW($A$1:$A$180)),ROW(174:174)),2),"")</f>
        <v/>
      </c>
      <c r="F174" s="121" t="str">
        <f t="array" ref="F174">IFERROR(INDEX($A$1:$C$180,SMALL(IF($A$1:$A$180&lt;&gt;"",ROW($A$1:$A$180)),ROW(174:174)),3),"")</f>
        <v/>
      </c>
      <c r="G174" s="121" t="str">
        <f t="array" ref="G174">IFERROR(INDEX($A$1:$C$100,SMALL(IF($A$1:$A$100&lt;&gt;"",ROW($A$1:$A$100)),ROW(174:174)),4),"")</f>
        <v/>
      </c>
    </row>
    <row r="175" spans="1:7" ht="16.5" x14ac:dyDescent="0.3">
      <c r="A175" t="str">
        <f>IF(AND((ISNUMBER('Surety Calculations Form'!D214)),('Surety Calculations Form'!D214)&gt;0)=TRUE,'Surety Calculations Form'!D214,"")</f>
        <v/>
      </c>
      <c r="B175" t="str">
        <f>IF('Surety Calculations Form'!E214&gt;0,'Surety Calculations Form'!E214,"")</f>
        <v/>
      </c>
      <c r="C175" t="str">
        <f>IF('Surety Calculations Form'!A214&gt;0,'Surety Calculations Form'!A214,"")</f>
        <v/>
      </c>
      <c r="D175" s="121" t="str">
        <f t="array" ref="D175">IFERROR(INDEX($A$1:$C$180,SMALL(IF($A$1:$A$180&lt;&gt;"",ROW($A$1:$A$180)),ROW(175:175)),1),"")</f>
        <v/>
      </c>
      <c r="E175" s="121" t="str">
        <f t="array" ref="E175">IFERROR(INDEX($A$1:$C$180,SMALL(IF($A$1:$A$180&lt;&gt;"",ROW($A$1:$A$180)),ROW(175:175)),2),"")</f>
        <v/>
      </c>
      <c r="F175" s="121" t="str">
        <f t="array" ref="F175">IFERROR(INDEX($A$1:$C$180,SMALL(IF($A$1:$A$180&lt;&gt;"",ROW($A$1:$A$180)),ROW(175:175)),3),"")</f>
        <v/>
      </c>
      <c r="G175" s="121" t="str">
        <f t="array" ref="G175">IFERROR(INDEX($A$1:$C$100,SMALL(IF($A$1:$A$100&lt;&gt;"",ROW($A$1:$A$100)),ROW(175:175)),4),"")</f>
        <v/>
      </c>
    </row>
    <row r="176" spans="1:7" ht="16.5" x14ac:dyDescent="0.3">
      <c r="A176" t="str">
        <f>IF(AND((ISNUMBER('Surety Calculations Form'!D215)),('Surety Calculations Form'!D215)&gt;0)=TRUE,'Surety Calculations Form'!D215,"")</f>
        <v/>
      </c>
      <c r="B176" t="str">
        <f>IF('Surety Calculations Form'!E215&gt;0,'Surety Calculations Form'!E215,"")</f>
        <v/>
      </c>
      <c r="C176" t="str">
        <f>IF('Surety Calculations Form'!A215&gt;0,'Surety Calculations Form'!A215,"")</f>
        <v/>
      </c>
      <c r="D176" s="121" t="str">
        <f t="array" ref="D176">IFERROR(INDEX($A$1:$C$180,SMALL(IF($A$1:$A$180&lt;&gt;"",ROW($A$1:$A$180)),ROW(176:176)),1),"")</f>
        <v/>
      </c>
      <c r="E176" s="121" t="str">
        <f t="array" ref="E176">IFERROR(INDEX($A$1:$C$180,SMALL(IF($A$1:$A$180&lt;&gt;"",ROW($A$1:$A$180)),ROW(176:176)),2),"")</f>
        <v/>
      </c>
      <c r="F176" s="121" t="str">
        <f t="array" ref="F176">IFERROR(INDEX($A$1:$C$180,SMALL(IF($A$1:$A$180&lt;&gt;"",ROW($A$1:$A$180)),ROW(176:176)),3),"")</f>
        <v/>
      </c>
      <c r="G176" s="121" t="str">
        <f t="array" ref="G176">IFERROR(INDEX($A$1:$C$100,SMALL(IF($A$1:$A$100&lt;&gt;"",ROW($A$1:$A$100)),ROW(176:176)),4),"")</f>
        <v/>
      </c>
    </row>
    <row r="177" spans="1:7" ht="16.5" x14ac:dyDescent="0.3">
      <c r="A177" t="str">
        <f>IF(AND((ISNUMBER('Surety Calculations Form'!D216)),('Surety Calculations Form'!D216)&gt;0)=TRUE,'Surety Calculations Form'!D216,"")</f>
        <v/>
      </c>
      <c r="B177" t="str">
        <f>IF('Surety Calculations Form'!E216&gt;0,'Surety Calculations Form'!E216,"")</f>
        <v/>
      </c>
      <c r="C177" t="str">
        <f>IF('Surety Calculations Form'!A216&gt;0,'Surety Calculations Form'!A216,"")</f>
        <v/>
      </c>
      <c r="D177" s="121" t="str">
        <f t="array" ref="D177">IFERROR(INDEX($A$1:$C$180,SMALL(IF($A$1:$A$180&lt;&gt;"",ROW($A$1:$A$180)),ROW(177:177)),1),"")</f>
        <v/>
      </c>
      <c r="E177" s="121" t="str">
        <f t="array" ref="E177">IFERROR(INDEX($A$1:$C$180,SMALL(IF($A$1:$A$180&lt;&gt;"",ROW($A$1:$A$180)),ROW(177:177)),2),"")</f>
        <v/>
      </c>
      <c r="F177" s="121" t="str">
        <f t="array" ref="F177">IFERROR(INDEX($A$1:$C$180,SMALL(IF($A$1:$A$180&lt;&gt;"",ROW($A$1:$A$180)),ROW(177:177)),3),"")</f>
        <v/>
      </c>
      <c r="G177" s="121" t="str">
        <f t="array" ref="G177">IFERROR(INDEX($A$1:$C$100,SMALL(IF($A$1:$A$100&lt;&gt;"",ROW($A$1:$A$100)),ROW(177:177)),4),"")</f>
        <v/>
      </c>
    </row>
    <row r="178" spans="1:7" ht="16.5" x14ac:dyDescent="0.3">
      <c r="A178" t="str">
        <f>IF(AND((ISNUMBER('Surety Calculations Form'!D217)),('Surety Calculations Form'!D217)&gt;0)=TRUE,'Surety Calculations Form'!D217,"")</f>
        <v/>
      </c>
      <c r="B178" t="str">
        <f>IF('Surety Calculations Form'!E217&gt;0,'Surety Calculations Form'!E217,"")</f>
        <v/>
      </c>
      <c r="C178" t="str">
        <f>IF('Surety Calculations Form'!A217&gt;0,'Surety Calculations Form'!A217,"")</f>
        <v/>
      </c>
      <c r="D178" s="121" t="str">
        <f t="array" ref="D178">IFERROR(INDEX($A$1:$C$180,SMALL(IF($A$1:$A$180&lt;&gt;"",ROW($A$1:$A$180)),ROW(178:178)),1),"")</f>
        <v/>
      </c>
      <c r="E178" s="121" t="str">
        <f t="array" ref="E178">IFERROR(INDEX($A$1:$C$180,SMALL(IF($A$1:$A$180&lt;&gt;"",ROW($A$1:$A$180)),ROW(178:178)),2),"")</f>
        <v/>
      </c>
      <c r="F178" s="121" t="str">
        <f t="array" ref="F178">IFERROR(INDEX($A$1:$C$180,SMALL(IF($A$1:$A$180&lt;&gt;"",ROW($A$1:$A$180)),ROW(178:178)),3),"")</f>
        <v/>
      </c>
      <c r="G178" s="121" t="str">
        <f t="array" ref="G178">IFERROR(INDEX($A$1:$C$100,SMALL(IF($A$1:$A$100&lt;&gt;"",ROW($A$1:$A$100)),ROW(178:178)),4),"")</f>
        <v/>
      </c>
    </row>
    <row r="179" spans="1:7" ht="16.5" x14ac:dyDescent="0.3">
      <c r="A179" t="str">
        <f>IF(AND((ISNUMBER('Surety Calculations Form'!D218)),('Surety Calculations Form'!D218)&gt;0)=TRUE,'Surety Calculations Form'!D218,"")</f>
        <v/>
      </c>
      <c r="B179" t="str">
        <f>IF('Surety Calculations Form'!E218&gt;0,'Surety Calculations Form'!E218,"")</f>
        <v/>
      </c>
      <c r="C179" t="str">
        <f>IF('Surety Calculations Form'!A218&gt;0,'Surety Calculations Form'!A218,"")</f>
        <v/>
      </c>
      <c r="D179" s="121" t="str">
        <f t="array" ref="D179">IFERROR(INDEX($A$1:$C$180,SMALL(IF($A$1:$A$180&lt;&gt;"",ROW($A$1:$A$180)),ROW(179:179)),1),"")</f>
        <v/>
      </c>
      <c r="E179" s="121" t="str">
        <f t="array" ref="E179">IFERROR(INDEX($A$1:$C$180,SMALL(IF($A$1:$A$180&lt;&gt;"",ROW($A$1:$A$180)),ROW(179:179)),2),"")</f>
        <v/>
      </c>
      <c r="F179" s="121" t="str">
        <f t="array" ref="F179">IFERROR(INDEX($A$1:$C$180,SMALL(IF($A$1:$A$180&lt;&gt;"",ROW($A$1:$A$180)),ROW(179:179)),3),"")</f>
        <v/>
      </c>
      <c r="G179" s="121" t="str">
        <f t="array" ref="G179">IFERROR(INDEX($A$1:$C$100,SMALL(IF($A$1:$A$100&lt;&gt;"",ROW($A$1:$A$100)),ROW(179:179)),4),"")</f>
        <v/>
      </c>
    </row>
    <row r="180" spans="1:7" ht="16.5" x14ac:dyDescent="0.3">
      <c r="A180" t="str">
        <f>IF(AND((ISNUMBER('Surety Calculations Form'!D219)),('Surety Calculations Form'!D219)&gt;0)=TRUE,'Surety Calculations Form'!D219,"")</f>
        <v/>
      </c>
      <c r="B180" t="str">
        <f>IF('Surety Calculations Form'!E219&gt;0,'Surety Calculations Form'!E219,"")</f>
        <v/>
      </c>
      <c r="C180" t="str">
        <f>IF('Surety Calculations Form'!A219&gt;0,'Surety Calculations Form'!A219,"")</f>
        <v/>
      </c>
      <c r="D180" s="121" t="str">
        <f t="array" ref="D180">IFERROR(INDEX($A$1:$C$180,SMALL(IF($A$1:$A$180&lt;&gt;"",ROW($A$1:$A$180)),ROW(180:180)),1),"")</f>
        <v/>
      </c>
      <c r="E180" s="121" t="str">
        <f t="array" ref="E180">IFERROR(INDEX($A$1:$C$180,SMALL(IF($A$1:$A$180&lt;&gt;"",ROW($A$1:$A$180)),ROW(180:180)),2),"")</f>
        <v/>
      </c>
      <c r="F180" s="121" t="str">
        <f t="array" ref="F180">IFERROR(INDEX($A$1:$C$180,SMALL(IF($A$1:$A$180&lt;&gt;"",ROW($A$1:$A$180)),ROW(180:180)),3),"")</f>
        <v/>
      </c>
      <c r="G180" s="121" t="str">
        <f t="array" ref="G180">IFERROR(INDEX($A$1:$C$100,SMALL(IF($A$1:$A$100&lt;&gt;"",ROW($A$1:$A$100)),ROW(180:180)),4),"")</f>
        <v/>
      </c>
    </row>
    <row r="181" spans="1:7" ht="16.5" x14ac:dyDescent="0.3">
      <c r="A181" t="str">
        <f>IF(AND((ISNUMBER('Surety Calculations Form'!D220)),('Surety Calculations Form'!D220)&gt;0)=TRUE,'Surety Calculations Form'!D220,"")</f>
        <v/>
      </c>
      <c r="B181" t="str">
        <f>IF('Surety Calculations Form'!E220&gt;0,'Surety Calculations Form'!E220,"")</f>
        <v/>
      </c>
      <c r="C181" t="str">
        <f>IF('Surety Calculations Form'!A220&gt;0,'Surety Calculations Form'!A220,"")</f>
        <v/>
      </c>
      <c r="D181" s="121" t="str">
        <f t="array" ref="D181">IFERROR(INDEX($A$1:$C$180,SMALL(IF($A$1:$A$180&lt;&gt;"",ROW($A$1:$A$180)),ROW(181:181)),1),"")</f>
        <v/>
      </c>
      <c r="E181" s="121" t="str">
        <f t="array" ref="E181">IFERROR(INDEX($A$1:$C$180,SMALL(IF($A$1:$A$180&lt;&gt;"",ROW($A$1:$A$180)),ROW(181:181)),2),"")</f>
        <v/>
      </c>
      <c r="F181" s="121" t="str">
        <f t="array" ref="F181">IFERROR(INDEX($A$1:$C$180,SMALL(IF($A$1:$A$180&lt;&gt;"",ROW($A$1:$A$180)),ROW(181:181)),3),"")</f>
        <v/>
      </c>
      <c r="G181" s="121" t="str">
        <f t="array" ref="G181">IFERROR(INDEX($A$1:$C$100,SMALL(IF($A$1:$A$100&lt;&gt;"",ROW($A$1:$A$100)),ROW(181:181)),4),"")</f>
        <v/>
      </c>
    </row>
    <row r="182" spans="1:7" ht="16.5" x14ac:dyDescent="0.3">
      <c r="A182" t="str">
        <f>IF(AND((ISNUMBER('Surety Calculations Form'!D221)),('Surety Calculations Form'!D221)&gt;0)=TRUE,'Surety Calculations Form'!D221,"")</f>
        <v/>
      </c>
      <c r="B182" t="str">
        <f>IF('Surety Calculations Form'!E221&gt;0,'Surety Calculations Form'!E221,"")</f>
        <v/>
      </c>
      <c r="C182" t="str">
        <f>IF('Surety Calculations Form'!A221&gt;0,'Surety Calculations Form'!A221,"")</f>
        <v/>
      </c>
      <c r="D182" s="121" t="str">
        <f t="array" ref="D182">IFERROR(INDEX($A$1:$C$180,SMALL(IF($A$1:$A$180&lt;&gt;"",ROW($A$1:$A$180)),ROW(182:182)),1),"")</f>
        <v/>
      </c>
      <c r="E182" s="121" t="str">
        <f t="array" ref="E182">IFERROR(INDEX($A$1:$C$180,SMALL(IF($A$1:$A$180&lt;&gt;"",ROW($A$1:$A$180)),ROW(182:182)),2),"")</f>
        <v/>
      </c>
      <c r="F182" s="121" t="str">
        <f t="array" ref="F182">IFERROR(INDEX($A$1:$C$180,SMALL(IF($A$1:$A$180&lt;&gt;"",ROW($A$1:$A$180)),ROW(182:182)),3),"")</f>
        <v/>
      </c>
      <c r="G182" s="121" t="str">
        <f t="array" ref="G182">IFERROR(INDEX($A$1:$C$100,SMALL(IF($A$1:$A$100&lt;&gt;"",ROW($A$1:$A$100)),ROW(182:182)),4),"")</f>
        <v/>
      </c>
    </row>
    <row r="183" spans="1:7" ht="16.5" x14ac:dyDescent="0.3">
      <c r="A183" t="str">
        <f>IF(AND((ISNUMBER('Surety Calculations Form'!D222)),('Surety Calculations Form'!D222)&gt;0)=TRUE,'Surety Calculations Form'!D222,"")</f>
        <v/>
      </c>
      <c r="B183" t="str">
        <f>IF('Surety Calculations Form'!E222&gt;0,'Surety Calculations Form'!E222,"")</f>
        <v/>
      </c>
      <c r="C183" t="str">
        <f>IF('Surety Calculations Form'!A222&gt;0,'Surety Calculations Form'!A222,"")</f>
        <v/>
      </c>
      <c r="D183" s="121" t="str">
        <f t="array" ref="D183">IFERROR(INDEX($A$1:$C$180,SMALL(IF($A$1:$A$180&lt;&gt;"",ROW($A$1:$A$180)),ROW(183:183)),1),"")</f>
        <v/>
      </c>
      <c r="E183" s="121" t="str">
        <f t="array" ref="E183">IFERROR(INDEX($A$1:$C$180,SMALL(IF($A$1:$A$180&lt;&gt;"",ROW($A$1:$A$180)),ROW(183:183)),2),"")</f>
        <v/>
      </c>
      <c r="F183" s="121" t="str">
        <f t="array" ref="F183">IFERROR(INDEX($A$1:$C$180,SMALL(IF($A$1:$A$180&lt;&gt;"",ROW($A$1:$A$180)),ROW(183:183)),3),"")</f>
        <v/>
      </c>
      <c r="G183" s="121" t="str">
        <f t="array" ref="G183">IFERROR(INDEX($A$1:$C$100,SMALL(IF($A$1:$A$100&lt;&gt;"",ROW($A$1:$A$100)),ROW(183:183)),4),"")</f>
        <v/>
      </c>
    </row>
    <row r="184" spans="1:7" ht="16.5" x14ac:dyDescent="0.3">
      <c r="A184" t="str">
        <f>IF(AND((ISNUMBER('Surety Calculations Form'!D223)),('Surety Calculations Form'!D223)&gt;0)=TRUE,'Surety Calculations Form'!D223,"")</f>
        <v/>
      </c>
      <c r="B184" t="str">
        <f>IF('Surety Calculations Form'!E223&gt;0,'Surety Calculations Form'!E223,"")</f>
        <v/>
      </c>
      <c r="C184" t="str">
        <f>IF('Surety Calculations Form'!A223&gt;0,'Surety Calculations Form'!A223,"")</f>
        <v/>
      </c>
      <c r="D184" s="121" t="str">
        <f t="array" ref="D184">IFERROR(INDEX($A$1:$C$180,SMALL(IF($A$1:$A$180&lt;&gt;"",ROW($A$1:$A$180)),ROW(184:184)),1),"")</f>
        <v/>
      </c>
      <c r="E184" s="121" t="str">
        <f t="array" ref="E184">IFERROR(INDEX($A$1:$C$180,SMALL(IF($A$1:$A$180&lt;&gt;"",ROW($A$1:$A$180)),ROW(184:184)),2),"")</f>
        <v/>
      </c>
      <c r="F184" s="121" t="str">
        <f t="array" ref="F184">IFERROR(INDEX($A$1:$C$180,SMALL(IF($A$1:$A$180&lt;&gt;"",ROW($A$1:$A$180)),ROW(184:184)),3),"")</f>
        <v/>
      </c>
      <c r="G184" s="121" t="str">
        <f t="array" ref="G184">IFERROR(INDEX($A$1:$C$100,SMALL(IF($A$1:$A$100&lt;&gt;"",ROW($A$1:$A$100)),ROW(184:184)),4),"")</f>
        <v/>
      </c>
    </row>
    <row r="185" spans="1:7" ht="16.5" x14ac:dyDescent="0.3">
      <c r="A185" t="str">
        <f>IF(AND((ISNUMBER('Surety Calculations Form'!D224)),('Surety Calculations Form'!D224)&gt;0)=TRUE,'Surety Calculations Form'!D224,"")</f>
        <v/>
      </c>
      <c r="B185" t="str">
        <f>IF('Surety Calculations Form'!E224&gt;0,'Surety Calculations Form'!E224,"")</f>
        <v/>
      </c>
      <c r="C185" t="str">
        <f>IF('Surety Calculations Form'!A224&gt;0,'Surety Calculations Form'!A224,"")</f>
        <v/>
      </c>
      <c r="D185" s="121" t="str">
        <f t="array" ref="D185">IFERROR(INDEX($A$1:$C$180,SMALL(IF($A$1:$A$180&lt;&gt;"",ROW($A$1:$A$180)),ROW(185:185)),1),"")</f>
        <v/>
      </c>
      <c r="E185" s="121" t="str">
        <f t="array" ref="E185">IFERROR(INDEX($A$1:$C$180,SMALL(IF($A$1:$A$180&lt;&gt;"",ROW($A$1:$A$180)),ROW(185:185)),2),"")</f>
        <v/>
      </c>
      <c r="F185" s="121" t="str">
        <f t="array" ref="F185">IFERROR(INDEX($A$1:$C$180,SMALL(IF($A$1:$A$180&lt;&gt;"",ROW($A$1:$A$180)),ROW(185:185)),3),"")</f>
        <v/>
      </c>
      <c r="G185" s="121" t="str">
        <f t="array" ref="G185">IFERROR(INDEX($A$1:$C$100,SMALL(IF($A$1:$A$100&lt;&gt;"",ROW($A$1:$A$100)),ROW(185:185)),4),"")</f>
        <v/>
      </c>
    </row>
    <row r="186" spans="1:7" ht="16.5" x14ac:dyDescent="0.3">
      <c r="A186" t="str">
        <f>IF(AND((ISNUMBER('Surety Calculations Form'!D225)),('Surety Calculations Form'!D225)&gt;0)=TRUE,'Surety Calculations Form'!D225,"")</f>
        <v/>
      </c>
      <c r="B186" t="str">
        <f>IF('Surety Calculations Form'!E225&gt;0,'Surety Calculations Form'!E225,"")</f>
        <v/>
      </c>
      <c r="C186" t="str">
        <f>IF('Surety Calculations Form'!A225&gt;0,'Surety Calculations Form'!A225,"")</f>
        <v/>
      </c>
      <c r="D186" s="121" t="str">
        <f t="array" ref="D186">IFERROR(INDEX($A$1:$C$180,SMALL(IF($A$1:$A$180&lt;&gt;"",ROW($A$1:$A$180)),ROW(186:186)),1),"")</f>
        <v/>
      </c>
      <c r="E186" s="121" t="str">
        <f t="array" ref="E186">IFERROR(INDEX($A$1:$C$180,SMALL(IF($A$1:$A$180&lt;&gt;"",ROW($A$1:$A$180)),ROW(186:186)),2),"")</f>
        <v/>
      </c>
      <c r="F186" s="121" t="str">
        <f t="array" ref="F186">IFERROR(INDEX($A$1:$C$180,SMALL(IF($A$1:$A$180&lt;&gt;"",ROW($A$1:$A$180)),ROW(186:186)),3),"")</f>
        <v/>
      </c>
      <c r="G186" s="121" t="str">
        <f t="array" ref="G186">IFERROR(INDEX($A$1:$C$100,SMALL(IF($A$1:$A$100&lt;&gt;"",ROW($A$1:$A$100)),ROW(186:186)),4),"")</f>
        <v/>
      </c>
    </row>
    <row r="187" spans="1:7" ht="16.5" x14ac:dyDescent="0.3">
      <c r="A187" t="str">
        <f>IF(AND((ISNUMBER('Surety Calculations Form'!D226)),('Surety Calculations Form'!D226)&gt;0)=TRUE,'Surety Calculations Form'!D226,"")</f>
        <v/>
      </c>
      <c r="B187" t="str">
        <f>IF('Surety Calculations Form'!E226&gt;0,'Surety Calculations Form'!E226,"")</f>
        <v/>
      </c>
      <c r="C187" t="str">
        <f>IF('Surety Calculations Form'!A226&gt;0,'Surety Calculations Form'!A226,"")</f>
        <v/>
      </c>
      <c r="D187" s="121" t="str">
        <f t="array" ref="D187">IFERROR(INDEX($A$1:$C$180,SMALL(IF($A$1:$A$180&lt;&gt;"",ROW($A$1:$A$180)),ROW(187:187)),1),"")</f>
        <v/>
      </c>
      <c r="E187" s="121" t="str">
        <f t="array" ref="E187">IFERROR(INDEX($A$1:$C$180,SMALL(IF($A$1:$A$180&lt;&gt;"",ROW($A$1:$A$180)),ROW(187:187)),2),"")</f>
        <v/>
      </c>
      <c r="F187" s="121" t="str">
        <f t="array" ref="F187">IFERROR(INDEX($A$1:$C$180,SMALL(IF($A$1:$A$180&lt;&gt;"",ROW($A$1:$A$180)),ROW(187:187)),3),"")</f>
        <v/>
      </c>
      <c r="G187" s="121" t="str">
        <f t="array" ref="G187">IFERROR(INDEX($A$1:$C$100,SMALL(IF($A$1:$A$100&lt;&gt;"",ROW($A$1:$A$100)),ROW(187:187)),4),"")</f>
        <v/>
      </c>
    </row>
    <row r="188" spans="1:7" ht="16.5" x14ac:dyDescent="0.3">
      <c r="A188" t="str">
        <f>IF(AND((ISNUMBER('Surety Calculations Form'!D227)),('Surety Calculations Form'!D227)&gt;0)=TRUE,'Surety Calculations Form'!D227,"")</f>
        <v/>
      </c>
      <c r="B188" t="str">
        <f>IF('Surety Calculations Form'!E227&gt;0,'Surety Calculations Form'!E227,"")</f>
        <v/>
      </c>
      <c r="C188" t="str">
        <f>IF('Surety Calculations Form'!A227&gt;0,'Surety Calculations Form'!A227,"")</f>
        <v/>
      </c>
      <c r="D188" s="121" t="str">
        <f t="array" ref="D188">IFERROR(INDEX($A$1:$C$180,SMALL(IF($A$1:$A$180&lt;&gt;"",ROW($A$1:$A$180)),ROW(188:188)),1),"")</f>
        <v/>
      </c>
      <c r="E188" s="121" t="str">
        <f t="array" ref="E188">IFERROR(INDEX($A$1:$C$180,SMALL(IF($A$1:$A$180&lt;&gt;"",ROW($A$1:$A$180)),ROW(188:188)),2),"")</f>
        <v/>
      </c>
      <c r="F188" s="121" t="str">
        <f t="array" ref="F188">IFERROR(INDEX($A$1:$C$180,SMALL(IF($A$1:$A$180&lt;&gt;"",ROW($A$1:$A$180)),ROW(188:188)),3),"")</f>
        <v/>
      </c>
      <c r="G188" s="121" t="str">
        <f t="array" ref="G188">IFERROR(INDEX($A$1:$C$100,SMALL(IF($A$1:$A$100&lt;&gt;"",ROW($A$1:$A$100)),ROW(188:188)),4),"")</f>
        <v/>
      </c>
    </row>
    <row r="189" spans="1:7" ht="16.5" x14ac:dyDescent="0.3">
      <c r="A189" t="str">
        <f>IF(AND((ISNUMBER('Surety Calculations Form'!D228)),('Surety Calculations Form'!D228)&gt;0)=TRUE,'Surety Calculations Form'!D228,"")</f>
        <v/>
      </c>
      <c r="B189" t="str">
        <f>IF('Surety Calculations Form'!E228&gt;0,'Surety Calculations Form'!E228,"")</f>
        <v/>
      </c>
      <c r="C189" t="str">
        <f>IF('Surety Calculations Form'!A228&gt;0,'Surety Calculations Form'!A228,"")</f>
        <v/>
      </c>
      <c r="D189" s="121" t="str">
        <f t="array" ref="D189">IFERROR(INDEX($A$1:$C$180,SMALL(IF($A$1:$A$180&lt;&gt;"",ROW($A$1:$A$180)),ROW(189:189)),1),"")</f>
        <v/>
      </c>
      <c r="E189" s="121" t="str">
        <f t="array" ref="E189">IFERROR(INDEX($A$1:$C$180,SMALL(IF($A$1:$A$180&lt;&gt;"",ROW($A$1:$A$180)),ROW(189:189)),2),"")</f>
        <v/>
      </c>
      <c r="F189" s="121" t="str">
        <f t="array" ref="F189">IFERROR(INDEX($A$1:$C$180,SMALL(IF($A$1:$A$180&lt;&gt;"",ROW($A$1:$A$180)),ROW(189:189)),3),"")</f>
        <v/>
      </c>
      <c r="G189" s="121" t="str">
        <f t="array" ref="G189">IFERROR(INDEX($A$1:$C$100,SMALL(IF($A$1:$A$100&lt;&gt;"",ROW($A$1:$A$100)),ROW(189:189)),4),"")</f>
        <v/>
      </c>
    </row>
    <row r="190" spans="1:7" ht="16.5" x14ac:dyDescent="0.3">
      <c r="A190" t="str">
        <f>IF(AND((ISNUMBER('Surety Calculations Form'!D229)),('Surety Calculations Form'!D229)&gt;0)=TRUE,'Surety Calculations Form'!D229,"")</f>
        <v/>
      </c>
      <c r="B190" t="str">
        <f>IF('Surety Calculations Form'!E229&gt;0,'Surety Calculations Form'!E229,"")</f>
        <v/>
      </c>
      <c r="C190" t="str">
        <f>IF('Surety Calculations Form'!A229&gt;0,'Surety Calculations Form'!A229,"")</f>
        <v/>
      </c>
      <c r="D190" s="121" t="str">
        <f t="array" ref="D190">IFERROR(INDEX($A$1:$C$180,SMALL(IF($A$1:$A$180&lt;&gt;"",ROW($A$1:$A$180)),ROW(190:190)),1),"")</f>
        <v/>
      </c>
      <c r="E190" s="121" t="str">
        <f t="array" ref="E190">IFERROR(INDEX($A$1:$C$180,SMALL(IF($A$1:$A$180&lt;&gt;"",ROW($A$1:$A$180)),ROW(190:190)),2),"")</f>
        <v/>
      </c>
      <c r="F190" s="121" t="str">
        <f t="array" ref="F190">IFERROR(INDEX($A$1:$C$180,SMALL(IF($A$1:$A$180&lt;&gt;"",ROW($A$1:$A$180)),ROW(190:190)),3),"")</f>
        <v/>
      </c>
      <c r="G190" s="121" t="str">
        <f t="array" ref="G190">IFERROR(INDEX($A$1:$C$100,SMALL(IF($A$1:$A$100&lt;&gt;"",ROW($A$1:$A$100)),ROW(190:190)),4),"")</f>
        <v/>
      </c>
    </row>
    <row r="191" spans="1:7" ht="16.5" x14ac:dyDescent="0.3">
      <c r="A191" t="str">
        <f>IF(AND((ISNUMBER('Surety Calculations Form'!D230)),('Surety Calculations Form'!D230)&gt;0)=TRUE,'Surety Calculations Form'!D230,"")</f>
        <v/>
      </c>
      <c r="B191" t="str">
        <f>IF('Surety Calculations Form'!E230&gt;0,'Surety Calculations Form'!E230,"")</f>
        <v/>
      </c>
      <c r="C191" t="str">
        <f>IF('Surety Calculations Form'!A230&gt;0,'Surety Calculations Form'!A230,"")</f>
        <v/>
      </c>
      <c r="D191" s="121" t="str">
        <f t="array" ref="D191">IFERROR(INDEX($A$1:$C$180,SMALL(IF($A$1:$A$180&lt;&gt;"",ROW($A$1:$A$180)),ROW(191:191)),1),"")</f>
        <v/>
      </c>
      <c r="E191" s="121" t="str">
        <f t="array" ref="E191">IFERROR(INDEX($A$1:$C$180,SMALL(IF($A$1:$A$180&lt;&gt;"",ROW($A$1:$A$180)),ROW(191:191)),2),"")</f>
        <v/>
      </c>
      <c r="F191" s="121" t="str">
        <f t="array" ref="F191">IFERROR(INDEX($A$1:$C$180,SMALL(IF($A$1:$A$180&lt;&gt;"",ROW($A$1:$A$180)),ROW(191:191)),3),"")</f>
        <v/>
      </c>
      <c r="G191" s="121" t="str">
        <f t="array" ref="G191">IFERROR(INDEX($A$1:$C$100,SMALL(IF($A$1:$A$100&lt;&gt;"",ROW($A$1:$A$100)),ROW(191:191)),4),"")</f>
        <v/>
      </c>
    </row>
    <row r="192" spans="1:7" ht="16.5" x14ac:dyDescent="0.3">
      <c r="A192" t="str">
        <f>IF(AND((ISNUMBER('Surety Calculations Form'!D231)),('Surety Calculations Form'!D231)&gt;0)=TRUE,'Surety Calculations Form'!D231,"")</f>
        <v/>
      </c>
      <c r="B192" t="str">
        <f>IF('Surety Calculations Form'!E231&gt;0,'Surety Calculations Form'!E231,"")</f>
        <v/>
      </c>
      <c r="C192" t="str">
        <f>IF('Surety Calculations Form'!A231&gt;0,'Surety Calculations Form'!A231,"")</f>
        <v/>
      </c>
      <c r="D192" s="121" t="str">
        <f t="array" ref="D192">IFERROR(INDEX($A$1:$C$180,SMALL(IF($A$1:$A$180&lt;&gt;"",ROW($A$1:$A$180)),ROW(192:192)),1),"")</f>
        <v/>
      </c>
      <c r="E192" s="121" t="str">
        <f t="array" ref="E192">IFERROR(INDEX($A$1:$C$180,SMALL(IF($A$1:$A$180&lt;&gt;"",ROW($A$1:$A$180)),ROW(192:192)),2),"")</f>
        <v/>
      </c>
      <c r="F192" s="121" t="str">
        <f t="array" ref="F192">IFERROR(INDEX($A$1:$C$180,SMALL(IF($A$1:$A$180&lt;&gt;"",ROW($A$1:$A$180)),ROW(192:192)),3),"")</f>
        <v/>
      </c>
      <c r="G192" s="121" t="str">
        <f t="array" ref="G192">IFERROR(INDEX($A$1:$C$100,SMALL(IF($A$1:$A$100&lt;&gt;"",ROW($A$1:$A$100)),ROW(192:192)),4),"")</f>
        <v/>
      </c>
    </row>
    <row r="193" spans="1:7" ht="16.5" x14ac:dyDescent="0.3">
      <c r="A193" t="str">
        <f>IF(AND((ISNUMBER('Surety Calculations Form'!D232)),('Surety Calculations Form'!D232)&gt;0)=TRUE,'Surety Calculations Form'!D232,"")</f>
        <v/>
      </c>
      <c r="B193" t="str">
        <f>IF('Surety Calculations Form'!E232&gt;0,'Surety Calculations Form'!E232,"")</f>
        <v/>
      </c>
      <c r="C193" t="str">
        <f>IF('Surety Calculations Form'!A232&gt;0,'Surety Calculations Form'!A232,"")</f>
        <v/>
      </c>
      <c r="D193" s="121" t="str">
        <f t="array" ref="D193">IFERROR(INDEX($A$1:$C$180,SMALL(IF($A$1:$A$180&lt;&gt;"",ROW($A$1:$A$180)),ROW(193:193)),1),"")</f>
        <v/>
      </c>
      <c r="E193" s="121" t="str">
        <f t="array" ref="E193">IFERROR(INDEX($A$1:$C$180,SMALL(IF($A$1:$A$180&lt;&gt;"",ROW($A$1:$A$180)),ROW(193:193)),2),"")</f>
        <v/>
      </c>
      <c r="F193" s="121" t="str">
        <f t="array" ref="F193">IFERROR(INDEX($A$1:$C$180,SMALL(IF($A$1:$A$180&lt;&gt;"",ROW($A$1:$A$180)),ROW(193:193)),3),"")</f>
        <v/>
      </c>
      <c r="G193" s="121" t="str">
        <f t="array" ref="G193">IFERROR(INDEX($A$1:$C$100,SMALL(IF($A$1:$A$100&lt;&gt;"",ROW($A$1:$A$100)),ROW(193:193)),4),"")</f>
        <v/>
      </c>
    </row>
    <row r="194" spans="1:7" ht="16.5" x14ac:dyDescent="0.3">
      <c r="A194" t="str">
        <f>IF(AND((ISNUMBER('Surety Calculations Form'!D233)),('Surety Calculations Form'!D233)&gt;0)=TRUE,'Surety Calculations Form'!D233,"")</f>
        <v/>
      </c>
      <c r="B194" t="str">
        <f>IF('Surety Calculations Form'!E233&gt;0,'Surety Calculations Form'!E233,"")</f>
        <v/>
      </c>
      <c r="C194" t="str">
        <f>IF('Surety Calculations Form'!A233&gt;0,'Surety Calculations Form'!A233,"")</f>
        <v/>
      </c>
      <c r="D194" s="121" t="str">
        <f t="array" ref="D194">IFERROR(INDEX($A$1:$C$180,SMALL(IF($A$1:$A$180&lt;&gt;"",ROW($A$1:$A$180)),ROW(194:194)),1),"")</f>
        <v/>
      </c>
      <c r="E194" s="121" t="str">
        <f t="array" ref="E194">IFERROR(INDEX($A$1:$C$180,SMALL(IF($A$1:$A$180&lt;&gt;"",ROW($A$1:$A$180)),ROW(194:194)),2),"")</f>
        <v/>
      </c>
      <c r="F194" s="121" t="str">
        <f t="array" ref="F194">IFERROR(INDEX($A$1:$C$180,SMALL(IF($A$1:$A$180&lt;&gt;"",ROW($A$1:$A$180)),ROW(194:194)),3),"")</f>
        <v/>
      </c>
      <c r="G194" s="121" t="str">
        <f t="array" ref="G194">IFERROR(INDEX($A$1:$C$100,SMALL(IF($A$1:$A$100&lt;&gt;"",ROW($A$1:$A$100)),ROW(194:194)),4),"")</f>
        <v/>
      </c>
    </row>
    <row r="195" spans="1:7" ht="16.5" x14ac:dyDescent="0.3">
      <c r="A195" t="str">
        <f>IF(AND((ISNUMBER('Surety Calculations Form'!D234)),('Surety Calculations Form'!D234)&gt;0)=TRUE,'Surety Calculations Form'!D234,"")</f>
        <v/>
      </c>
      <c r="B195" t="str">
        <f>IF('Surety Calculations Form'!E234&gt;0,'Surety Calculations Form'!E234,"")</f>
        <v/>
      </c>
      <c r="C195" t="str">
        <f>IF('Surety Calculations Form'!A234&gt;0,'Surety Calculations Form'!A234,"")</f>
        <v/>
      </c>
      <c r="D195" s="121" t="str">
        <f t="array" ref="D195">IFERROR(INDEX($A$1:$C$180,SMALL(IF($A$1:$A$180&lt;&gt;"",ROW($A$1:$A$180)),ROW(195:195)),1),"")</f>
        <v/>
      </c>
      <c r="E195" s="121" t="str">
        <f t="array" ref="E195">IFERROR(INDEX($A$1:$C$180,SMALL(IF($A$1:$A$180&lt;&gt;"",ROW($A$1:$A$180)),ROW(195:195)),2),"")</f>
        <v/>
      </c>
      <c r="F195" s="121" t="str">
        <f t="array" ref="F195">IFERROR(INDEX($A$1:$C$180,SMALL(IF($A$1:$A$180&lt;&gt;"",ROW($A$1:$A$180)),ROW(195:195)),3),"")</f>
        <v/>
      </c>
      <c r="G195" s="121" t="str">
        <f t="array" ref="G195">IFERROR(INDEX($A$1:$C$100,SMALL(IF($A$1:$A$100&lt;&gt;"",ROW($A$1:$A$100)),ROW(195:195)),4),"")</f>
        <v/>
      </c>
    </row>
    <row r="196" spans="1:7" ht="16.5" x14ac:dyDescent="0.3">
      <c r="A196" t="str">
        <f>IF(AND((ISNUMBER('Surety Calculations Form'!D235)),('Surety Calculations Form'!D235)&gt;0)=TRUE,'Surety Calculations Form'!D235,"")</f>
        <v/>
      </c>
      <c r="B196" t="str">
        <f>IF('Surety Calculations Form'!E235&gt;0,'Surety Calculations Form'!E235,"")</f>
        <v/>
      </c>
      <c r="C196" t="str">
        <f>IF('Surety Calculations Form'!A235&gt;0,'Surety Calculations Form'!A235,"")</f>
        <v/>
      </c>
      <c r="D196" s="121" t="str">
        <f t="array" ref="D196">IFERROR(INDEX($A$1:$C$180,SMALL(IF($A$1:$A$180&lt;&gt;"",ROW($A$1:$A$180)),ROW(196:196)),1),"")</f>
        <v/>
      </c>
      <c r="E196" s="121" t="str">
        <f t="array" ref="E196">IFERROR(INDEX($A$1:$C$180,SMALL(IF($A$1:$A$180&lt;&gt;"",ROW($A$1:$A$180)),ROW(196:196)),2),"")</f>
        <v/>
      </c>
      <c r="F196" s="121" t="str">
        <f t="array" ref="F196">IFERROR(INDEX($A$1:$C$180,SMALL(IF($A$1:$A$180&lt;&gt;"",ROW($A$1:$A$180)),ROW(196:196)),3),"")</f>
        <v/>
      </c>
      <c r="G196" s="121" t="str">
        <f t="array" ref="G196">IFERROR(INDEX($A$1:$C$100,SMALL(IF($A$1:$A$100&lt;&gt;"",ROW($A$1:$A$100)),ROW(196:196)),4),"")</f>
        <v/>
      </c>
    </row>
    <row r="197" spans="1:7" ht="16.5" x14ac:dyDescent="0.3">
      <c r="A197" t="str">
        <f>IF(AND((ISNUMBER('Surety Calculations Form'!D236)),('Surety Calculations Form'!D236)&gt;0)=TRUE,'Surety Calculations Form'!D236,"")</f>
        <v/>
      </c>
      <c r="B197" t="str">
        <f>IF('Surety Calculations Form'!E236&gt;0,'Surety Calculations Form'!E236,"")</f>
        <v/>
      </c>
      <c r="C197" t="str">
        <f>IF('Surety Calculations Form'!A236&gt;0,'Surety Calculations Form'!A236,"")</f>
        <v/>
      </c>
      <c r="D197" s="121" t="str">
        <f t="array" ref="D197">IFERROR(INDEX($A$1:$C$180,SMALL(IF($A$1:$A$180&lt;&gt;"",ROW($A$1:$A$180)),ROW(197:197)),1),"")</f>
        <v/>
      </c>
      <c r="E197" s="121" t="str">
        <f t="array" ref="E197">IFERROR(INDEX($A$1:$C$180,SMALL(IF($A$1:$A$180&lt;&gt;"",ROW($A$1:$A$180)),ROW(197:197)),2),"")</f>
        <v/>
      </c>
      <c r="F197" s="121" t="str">
        <f t="array" ref="F197">IFERROR(INDEX($A$1:$C$180,SMALL(IF($A$1:$A$180&lt;&gt;"",ROW($A$1:$A$180)),ROW(197:197)),3),"")</f>
        <v/>
      </c>
      <c r="G197" s="121" t="str">
        <f t="array" ref="G197">IFERROR(INDEX($A$1:$C$100,SMALL(IF($A$1:$A$100&lt;&gt;"",ROW($A$1:$A$100)),ROW(197:197)),4),"")</f>
        <v/>
      </c>
    </row>
    <row r="198" spans="1:7" ht="16.5" x14ac:dyDescent="0.3">
      <c r="A198" t="str">
        <f>IF(AND((ISNUMBER('Surety Calculations Form'!D237)),('Surety Calculations Form'!D237)&gt;0)=TRUE,'Surety Calculations Form'!D237,"")</f>
        <v/>
      </c>
      <c r="B198" t="str">
        <f>IF('Surety Calculations Form'!E237&gt;0,'Surety Calculations Form'!E237,"")</f>
        <v/>
      </c>
      <c r="C198" t="str">
        <f>IF('Surety Calculations Form'!A237&gt;0,'Surety Calculations Form'!A237,"")</f>
        <v/>
      </c>
      <c r="D198" s="121" t="str">
        <f t="array" ref="D198">IFERROR(INDEX($A$1:$C$180,SMALL(IF($A$1:$A$180&lt;&gt;"",ROW($A$1:$A$180)),ROW(198:198)),1),"")</f>
        <v/>
      </c>
      <c r="E198" s="121" t="str">
        <f t="array" ref="E198">IFERROR(INDEX($A$1:$C$180,SMALL(IF($A$1:$A$180&lt;&gt;"",ROW($A$1:$A$180)),ROW(198:198)),2),"")</f>
        <v/>
      </c>
      <c r="F198" s="121" t="str">
        <f t="array" ref="F198">IFERROR(INDEX($A$1:$C$180,SMALL(IF($A$1:$A$180&lt;&gt;"",ROW($A$1:$A$180)),ROW(198:198)),3),"")</f>
        <v/>
      </c>
      <c r="G198" s="121" t="str">
        <f t="array" ref="G198">IFERROR(INDEX($A$1:$C$100,SMALL(IF($A$1:$A$100&lt;&gt;"",ROW($A$1:$A$100)),ROW(198:198)),4),"")</f>
        <v/>
      </c>
    </row>
    <row r="199" spans="1:7" ht="16.5" x14ac:dyDescent="0.3">
      <c r="A199" t="str">
        <f>IF(AND((ISNUMBER('Surety Calculations Form'!D238)),('Surety Calculations Form'!D238)&gt;0)=TRUE,'Surety Calculations Form'!D238,"")</f>
        <v/>
      </c>
      <c r="B199" t="str">
        <f>IF('Surety Calculations Form'!E238&gt;0,'Surety Calculations Form'!E238,"")</f>
        <v/>
      </c>
      <c r="C199" t="str">
        <f>IF('Surety Calculations Form'!A238&gt;0,'Surety Calculations Form'!A238,"")</f>
        <v/>
      </c>
      <c r="D199" s="121" t="str">
        <f t="array" ref="D199">IFERROR(INDEX($A$1:$C$180,SMALL(IF($A$1:$A$180&lt;&gt;"",ROW($A$1:$A$180)),ROW(199:199)),1),"")</f>
        <v/>
      </c>
      <c r="E199" s="121" t="str">
        <f t="array" ref="E199">IFERROR(INDEX($A$1:$C$180,SMALL(IF($A$1:$A$180&lt;&gt;"",ROW($A$1:$A$180)),ROW(199:199)),2),"")</f>
        <v/>
      </c>
      <c r="F199" s="121" t="str">
        <f t="array" ref="F199">IFERROR(INDEX($A$1:$C$180,SMALL(IF($A$1:$A$180&lt;&gt;"",ROW($A$1:$A$180)),ROW(199:199)),3),"")</f>
        <v/>
      </c>
      <c r="G199" s="121" t="str">
        <f t="array" ref="G199">IFERROR(INDEX($A$1:$C$100,SMALL(IF($A$1:$A$100&lt;&gt;"",ROW($A$1:$A$100)),ROW(199:199)),4),"")</f>
        <v/>
      </c>
    </row>
    <row r="200" spans="1:7" ht="16.5" x14ac:dyDescent="0.3">
      <c r="A200" t="str">
        <f>IF(AND((ISNUMBER('Surety Calculations Form'!D239)),('Surety Calculations Form'!D239)&gt;0)=TRUE,'Surety Calculations Form'!D239,"")</f>
        <v/>
      </c>
      <c r="B200" t="str">
        <f>IF('Surety Calculations Form'!E239&gt;0,'Surety Calculations Form'!E239,"")</f>
        <v/>
      </c>
      <c r="C200" t="str">
        <f>IF('Surety Calculations Form'!A239&gt;0,'Surety Calculations Form'!A239,"")</f>
        <v/>
      </c>
      <c r="D200" s="121" t="str">
        <f t="array" ref="D200">IFERROR(INDEX($A$1:$C$180,SMALL(IF($A$1:$A$180&lt;&gt;"",ROW($A$1:$A$180)),ROW(200:200)),1),"")</f>
        <v/>
      </c>
      <c r="E200" s="121" t="str">
        <f t="array" ref="E200">IFERROR(INDEX($A$1:$C$180,SMALL(IF($A$1:$A$180&lt;&gt;"",ROW($A$1:$A$180)),ROW(200:200)),2),"")</f>
        <v/>
      </c>
      <c r="F200" s="121" t="str">
        <f t="array" ref="F200">IFERROR(INDEX($A$1:$C$180,SMALL(IF($A$1:$A$180&lt;&gt;"",ROW($A$1:$A$180)),ROW(200:200)),3),"")</f>
        <v/>
      </c>
      <c r="G200" s="121" t="str">
        <f t="array" ref="G200">IFERROR(INDEX($A$1:$C$100,SMALL(IF($A$1:$A$100&lt;&gt;"",ROW($A$1:$A$100)),ROW(200:200)),4),"")</f>
        <v/>
      </c>
    </row>
    <row r="201" spans="1:7" ht="16.5" x14ac:dyDescent="0.3">
      <c r="A201" t="str">
        <f>IF(AND((ISNUMBER('Surety Calculations Form'!D240)),('Surety Calculations Form'!D240)&gt;0)=TRUE,'Surety Calculations Form'!D240,"")</f>
        <v/>
      </c>
      <c r="B201" t="str">
        <f>IF('Surety Calculations Form'!E240&gt;0,'Surety Calculations Form'!E240,"")</f>
        <v/>
      </c>
      <c r="C201" t="str">
        <f>IF('Surety Calculations Form'!A240&gt;0,'Surety Calculations Form'!A240,"")</f>
        <v/>
      </c>
      <c r="D201" s="121" t="str">
        <f t="array" ref="D201">IFERROR(INDEX($A$1:$C$180,SMALL(IF($A$1:$A$180&lt;&gt;"",ROW($A$1:$A$180)),ROW(201:201)),1),"")</f>
        <v/>
      </c>
      <c r="E201" s="121" t="str">
        <f t="array" ref="E201">IFERROR(INDEX($A$1:$C$180,SMALL(IF($A$1:$A$180&lt;&gt;"",ROW($A$1:$A$180)),ROW(201:201)),2),"")</f>
        <v/>
      </c>
      <c r="F201" s="121" t="str">
        <f t="array" ref="F201">IFERROR(INDEX($A$1:$C$180,SMALL(IF($A$1:$A$180&lt;&gt;"",ROW($A$1:$A$180)),ROW(201:201)),3),"")</f>
        <v/>
      </c>
      <c r="G201" s="121" t="str">
        <f t="array" ref="G201">IFERROR(INDEX($A$1:$C$100,SMALL(IF($A$1:$A$100&lt;&gt;"",ROW($A$1:$A$100)),ROW(201:201)),4),"")</f>
        <v/>
      </c>
    </row>
    <row r="202" spans="1:7" ht="16.5" x14ac:dyDescent="0.3">
      <c r="A202" t="str">
        <f>IF(AND((ISNUMBER('Surety Calculations Form'!D241)),('Surety Calculations Form'!D241)&gt;0)=TRUE,'Surety Calculations Form'!D241,"")</f>
        <v/>
      </c>
      <c r="B202" t="str">
        <f>IF('Surety Calculations Form'!E241&gt;0,'Surety Calculations Form'!E241,"")</f>
        <v/>
      </c>
      <c r="C202" t="str">
        <f>IF('Surety Calculations Form'!A241&gt;0,'Surety Calculations Form'!A241,"")</f>
        <v/>
      </c>
      <c r="D202" s="121" t="str">
        <f t="array" ref="D202">IFERROR(INDEX($A$1:$C$180,SMALL(IF($A$1:$A$180&lt;&gt;"",ROW($A$1:$A$180)),ROW(202:202)),1),"")</f>
        <v/>
      </c>
      <c r="E202" s="121" t="str">
        <f t="array" ref="E202">IFERROR(INDEX($A$1:$C$180,SMALL(IF($A$1:$A$180&lt;&gt;"",ROW($A$1:$A$180)),ROW(202:202)),2),"")</f>
        <v/>
      </c>
      <c r="F202" s="121" t="str">
        <f t="array" ref="F202">IFERROR(INDEX($A$1:$C$180,SMALL(IF($A$1:$A$180&lt;&gt;"",ROW($A$1:$A$180)),ROW(202:202)),3),"")</f>
        <v/>
      </c>
      <c r="G202" s="121" t="str">
        <f t="array" ref="G202">IFERROR(INDEX($A$1:$C$100,SMALL(IF($A$1:$A$100&lt;&gt;"",ROW($A$1:$A$100)),ROW(202:202)),4),"")</f>
        <v/>
      </c>
    </row>
    <row r="203" spans="1:7" ht="16.5" x14ac:dyDescent="0.3">
      <c r="A203" t="str">
        <f>IF(AND((ISNUMBER('Surety Calculations Form'!D242)),('Surety Calculations Form'!D242)&gt;0)=TRUE,'Surety Calculations Form'!D242,"")</f>
        <v/>
      </c>
      <c r="B203" t="str">
        <f>IF('Surety Calculations Form'!E242&gt;0,'Surety Calculations Form'!E242,"")</f>
        <v/>
      </c>
      <c r="C203" t="str">
        <f>IF('Surety Calculations Form'!A242&gt;0,'Surety Calculations Form'!A242,"")</f>
        <v/>
      </c>
      <c r="D203" s="121" t="str">
        <f t="array" ref="D203">IFERROR(INDEX($A$1:$C$180,SMALL(IF($A$1:$A$180&lt;&gt;"",ROW($A$1:$A$180)),ROW(203:203)),1),"")</f>
        <v/>
      </c>
      <c r="E203" s="121" t="str">
        <f t="array" ref="E203">IFERROR(INDEX($A$1:$C$180,SMALL(IF($A$1:$A$180&lt;&gt;"",ROW($A$1:$A$180)),ROW(203:203)),2),"")</f>
        <v/>
      </c>
      <c r="F203" s="121" t="str">
        <f t="array" ref="F203">IFERROR(INDEX($A$1:$C$180,SMALL(IF($A$1:$A$180&lt;&gt;"",ROW($A$1:$A$180)),ROW(203:203)),3),"")</f>
        <v/>
      </c>
      <c r="G203" s="121" t="str">
        <f t="array" ref="G203">IFERROR(INDEX($A$1:$C$100,SMALL(IF($A$1:$A$100&lt;&gt;"",ROW($A$1:$A$100)),ROW(203:203)),4),"")</f>
        <v/>
      </c>
    </row>
    <row r="204" spans="1:7" ht="16.5" x14ac:dyDescent="0.3">
      <c r="A204" t="str">
        <f>IF(AND((ISNUMBER('Surety Calculations Form'!D243)),('Surety Calculations Form'!D243)&gt;0)=TRUE,'Surety Calculations Form'!D243,"")</f>
        <v/>
      </c>
      <c r="B204" t="str">
        <f>IF('Surety Calculations Form'!E243&gt;0,'Surety Calculations Form'!E243,"")</f>
        <v/>
      </c>
      <c r="C204" t="str">
        <f>IF('Surety Calculations Form'!A243&gt;0,'Surety Calculations Form'!A243,"")</f>
        <v/>
      </c>
      <c r="D204" s="121" t="str">
        <f t="array" ref="D204">IFERROR(INDEX($A$1:$C$180,SMALL(IF($A$1:$A$180&lt;&gt;"",ROW($A$1:$A$180)),ROW(204:204)),1),"")</f>
        <v/>
      </c>
      <c r="E204" s="121" t="str">
        <f t="array" ref="E204">IFERROR(INDEX($A$1:$C$180,SMALL(IF($A$1:$A$180&lt;&gt;"",ROW($A$1:$A$180)),ROW(204:204)),2),"")</f>
        <v/>
      </c>
      <c r="F204" s="121" t="str">
        <f t="array" ref="F204">IFERROR(INDEX($A$1:$C$180,SMALL(IF($A$1:$A$180&lt;&gt;"",ROW($A$1:$A$180)),ROW(204:204)),3),"")</f>
        <v/>
      </c>
      <c r="G204" s="121" t="str">
        <f t="array" ref="G204">IFERROR(INDEX($A$1:$C$100,SMALL(IF($A$1:$A$100&lt;&gt;"",ROW($A$1:$A$100)),ROW(204:204)),4),"")</f>
        <v/>
      </c>
    </row>
    <row r="205" spans="1:7" ht="16.5" x14ac:dyDescent="0.3">
      <c r="A205" t="str">
        <f>IF(AND((ISNUMBER('Surety Calculations Form'!D244)),('Surety Calculations Form'!D244)&gt;0)=TRUE,'Surety Calculations Form'!D244,"")</f>
        <v/>
      </c>
      <c r="B205" t="str">
        <f>IF('Surety Calculations Form'!E244&gt;0,'Surety Calculations Form'!E244,"")</f>
        <v/>
      </c>
      <c r="C205" t="str">
        <f>IF('Surety Calculations Form'!A244&gt;0,'Surety Calculations Form'!A244,"")</f>
        <v/>
      </c>
      <c r="D205" s="121" t="str">
        <f t="array" ref="D205">IFERROR(INDEX($A$1:$C$180,SMALL(IF($A$1:$A$180&lt;&gt;"",ROW($A$1:$A$180)),ROW(205:205)),1),"")</f>
        <v/>
      </c>
      <c r="E205" s="121" t="str">
        <f t="array" ref="E205">IFERROR(INDEX($A$1:$C$180,SMALL(IF($A$1:$A$180&lt;&gt;"",ROW($A$1:$A$180)),ROW(205:205)),2),"")</f>
        <v/>
      </c>
      <c r="F205" s="121" t="str">
        <f t="array" ref="F205">IFERROR(INDEX($A$1:$C$180,SMALL(IF($A$1:$A$180&lt;&gt;"",ROW($A$1:$A$180)),ROW(205:205)),3),"")</f>
        <v/>
      </c>
      <c r="G205" s="121" t="str">
        <f t="array" ref="G205">IFERROR(INDEX($A$1:$C$100,SMALL(IF($A$1:$A$100&lt;&gt;"",ROW($A$1:$A$100)),ROW(205:205)),4),"")</f>
        <v/>
      </c>
    </row>
    <row r="206" spans="1:7" ht="16.5" x14ac:dyDescent="0.3">
      <c r="A206" t="str">
        <f>IF(AND((ISNUMBER('Surety Calculations Form'!D245)),('Surety Calculations Form'!D245)&gt;0)=TRUE,'Surety Calculations Form'!D245,"")</f>
        <v/>
      </c>
      <c r="B206" t="str">
        <f>IF('Surety Calculations Form'!E245&gt;0,'Surety Calculations Form'!E245,"")</f>
        <v/>
      </c>
      <c r="C206" t="str">
        <f>IF('Surety Calculations Form'!A245&gt;0,'Surety Calculations Form'!A245,"")</f>
        <v/>
      </c>
      <c r="D206" s="121" t="str">
        <f t="array" ref="D206">IFERROR(INDEX($A$1:$C$180,SMALL(IF($A$1:$A$180&lt;&gt;"",ROW($A$1:$A$180)),ROW(206:206)),1),"")</f>
        <v/>
      </c>
      <c r="E206" s="121" t="str">
        <f t="array" ref="E206">IFERROR(INDEX($A$1:$C$180,SMALL(IF($A$1:$A$180&lt;&gt;"",ROW($A$1:$A$180)),ROW(206:206)),2),"")</f>
        <v/>
      </c>
      <c r="F206" s="121" t="str">
        <f t="array" ref="F206">IFERROR(INDEX($A$1:$C$180,SMALL(IF($A$1:$A$180&lt;&gt;"",ROW($A$1:$A$180)),ROW(206:206)),3),"")</f>
        <v/>
      </c>
      <c r="G206" s="121" t="str">
        <f t="array" ref="G206">IFERROR(INDEX($A$1:$C$100,SMALL(IF($A$1:$A$100&lt;&gt;"",ROW($A$1:$A$100)),ROW(206:206)),4),"")</f>
        <v/>
      </c>
    </row>
    <row r="207" spans="1:7" ht="16.5" x14ac:dyDescent="0.3">
      <c r="A207" t="str">
        <f>IF(AND((ISNUMBER('Surety Calculations Form'!D246)),('Surety Calculations Form'!D246)&gt;0)=TRUE,'Surety Calculations Form'!D246,"")</f>
        <v/>
      </c>
      <c r="B207" t="str">
        <f>IF('Surety Calculations Form'!E246&gt;0,'Surety Calculations Form'!E246,"")</f>
        <v/>
      </c>
      <c r="C207" t="str">
        <f>IF('Surety Calculations Form'!A246&gt;0,'Surety Calculations Form'!A246,"")</f>
        <v/>
      </c>
      <c r="D207" s="121" t="str">
        <f t="array" ref="D207">IFERROR(INDEX($A$1:$C$180,SMALL(IF($A$1:$A$180&lt;&gt;"",ROW($A$1:$A$180)),ROW(207:207)),1),"")</f>
        <v/>
      </c>
      <c r="E207" s="121" t="str">
        <f t="array" ref="E207">IFERROR(INDEX($A$1:$C$180,SMALL(IF($A$1:$A$180&lt;&gt;"",ROW($A$1:$A$180)),ROW(207:207)),2),"")</f>
        <v/>
      </c>
      <c r="F207" s="121" t="str">
        <f t="array" ref="F207">IFERROR(INDEX($A$1:$C$180,SMALL(IF($A$1:$A$180&lt;&gt;"",ROW($A$1:$A$180)),ROW(207:207)),3),"")</f>
        <v/>
      </c>
      <c r="G207" s="121" t="str">
        <f t="array" ref="G207">IFERROR(INDEX($A$1:$C$100,SMALL(IF($A$1:$A$100&lt;&gt;"",ROW($A$1:$A$100)),ROW(207:207)),4),"")</f>
        <v/>
      </c>
    </row>
    <row r="208" spans="1:7" ht="16.5" x14ac:dyDescent="0.3">
      <c r="A208" t="str">
        <f>IF(AND((ISNUMBER('Surety Calculations Form'!D247)),('Surety Calculations Form'!D247)&gt;0)=TRUE,'Surety Calculations Form'!D247,"")</f>
        <v/>
      </c>
      <c r="B208" t="str">
        <f>IF('Surety Calculations Form'!E247&gt;0,'Surety Calculations Form'!E247,"")</f>
        <v/>
      </c>
      <c r="C208" t="str">
        <f>IF('Surety Calculations Form'!A247&gt;0,'Surety Calculations Form'!A247,"")</f>
        <v/>
      </c>
      <c r="D208" s="121" t="str">
        <f t="array" ref="D208">IFERROR(INDEX($A$1:$C$180,SMALL(IF($A$1:$A$180&lt;&gt;"",ROW($A$1:$A$180)),ROW(208:208)),1),"")</f>
        <v/>
      </c>
      <c r="E208" s="121" t="str">
        <f t="array" ref="E208">IFERROR(INDEX($A$1:$C$180,SMALL(IF($A$1:$A$180&lt;&gt;"",ROW($A$1:$A$180)),ROW(208:208)),2),"")</f>
        <v/>
      </c>
      <c r="F208" s="121" t="str">
        <f t="array" ref="F208">IFERROR(INDEX($A$1:$C$180,SMALL(IF($A$1:$A$180&lt;&gt;"",ROW($A$1:$A$180)),ROW(208:208)),3),"")</f>
        <v/>
      </c>
      <c r="G208" s="121" t="str">
        <f t="array" ref="G208">IFERROR(INDEX($A$1:$C$100,SMALL(IF($A$1:$A$100&lt;&gt;"",ROW($A$1:$A$100)),ROW(208:208)),4),"")</f>
        <v/>
      </c>
    </row>
    <row r="209" spans="1:7" ht="16.5" x14ac:dyDescent="0.3">
      <c r="A209" t="str">
        <f>IF(AND((ISNUMBER('Surety Calculations Form'!D248)),('Surety Calculations Form'!D248)&gt;0)=TRUE,'Surety Calculations Form'!D248,"")</f>
        <v/>
      </c>
      <c r="B209" t="str">
        <f>IF('Surety Calculations Form'!E248&gt;0,'Surety Calculations Form'!E248,"")</f>
        <v/>
      </c>
      <c r="C209" t="str">
        <f>IF('Surety Calculations Form'!A248&gt;0,'Surety Calculations Form'!A248,"")</f>
        <v/>
      </c>
      <c r="D209" s="121" t="str">
        <f t="array" ref="D209">IFERROR(INDEX($A$1:$C$180,SMALL(IF($A$1:$A$180&lt;&gt;"",ROW($A$1:$A$180)),ROW(209:209)),1),"")</f>
        <v/>
      </c>
      <c r="E209" s="121" t="str">
        <f t="array" ref="E209">IFERROR(INDEX($A$1:$C$180,SMALL(IF($A$1:$A$180&lt;&gt;"",ROW($A$1:$A$180)),ROW(209:209)),2),"")</f>
        <v/>
      </c>
      <c r="F209" s="121" t="str">
        <f t="array" ref="F209">IFERROR(INDEX($A$1:$C$180,SMALL(IF($A$1:$A$180&lt;&gt;"",ROW($A$1:$A$180)),ROW(209:209)),3),"")</f>
        <v/>
      </c>
      <c r="G209" s="121" t="str">
        <f t="array" ref="G209">IFERROR(INDEX($A$1:$C$100,SMALL(IF($A$1:$A$100&lt;&gt;"",ROW($A$1:$A$100)),ROW(209:209)),4),"")</f>
        <v/>
      </c>
    </row>
    <row r="210" spans="1:7" ht="16.5" x14ac:dyDescent="0.3">
      <c r="A210" t="str">
        <f>IF(AND((ISNUMBER('Surety Calculations Form'!D249)),('Surety Calculations Form'!D249)&gt;0)=TRUE,'Surety Calculations Form'!D249,"")</f>
        <v/>
      </c>
      <c r="B210" t="str">
        <f>IF('Surety Calculations Form'!E249&gt;0,'Surety Calculations Form'!E249,"")</f>
        <v/>
      </c>
      <c r="C210" t="str">
        <f>IF('Surety Calculations Form'!A249&gt;0,'Surety Calculations Form'!A249,"")</f>
        <v/>
      </c>
      <c r="D210" s="121" t="str">
        <f t="array" ref="D210">IFERROR(INDEX($A$1:$C$180,SMALL(IF($A$1:$A$180&lt;&gt;"",ROW($A$1:$A$180)),ROW(210:210)),1),"")</f>
        <v/>
      </c>
      <c r="E210" s="121" t="str">
        <f t="array" ref="E210">IFERROR(INDEX($A$1:$C$180,SMALL(IF($A$1:$A$180&lt;&gt;"",ROW($A$1:$A$180)),ROW(210:210)),2),"")</f>
        <v/>
      </c>
      <c r="F210" s="121" t="str">
        <f t="array" ref="F210">IFERROR(INDEX($A$1:$C$180,SMALL(IF($A$1:$A$180&lt;&gt;"",ROW($A$1:$A$180)),ROW(210:210)),3),"")</f>
        <v/>
      </c>
      <c r="G210" s="121" t="str">
        <f t="array" ref="G210">IFERROR(INDEX($A$1:$C$100,SMALL(IF($A$1:$A$100&lt;&gt;"",ROW($A$1:$A$100)),ROW(210:210)),4),"")</f>
        <v/>
      </c>
    </row>
    <row r="211" spans="1:7" ht="16.5" x14ac:dyDescent="0.3">
      <c r="A211" t="str">
        <f>IF(AND((ISNUMBER('Surety Calculations Form'!D250)),('Surety Calculations Form'!D250)&gt;0)=TRUE,'Surety Calculations Form'!D250,"")</f>
        <v/>
      </c>
      <c r="B211" t="str">
        <f>IF('Surety Calculations Form'!E250&gt;0,'Surety Calculations Form'!E250,"")</f>
        <v/>
      </c>
      <c r="C211" t="str">
        <f>IF('Surety Calculations Form'!A250&gt;0,'Surety Calculations Form'!A250,"")</f>
        <v/>
      </c>
      <c r="D211" s="121" t="str">
        <f t="array" ref="D211">IFERROR(INDEX($A$1:$C$180,SMALL(IF($A$1:$A$180&lt;&gt;"",ROW($A$1:$A$180)),ROW(211:211)),1),"")</f>
        <v/>
      </c>
      <c r="E211" s="121" t="str">
        <f t="array" ref="E211">IFERROR(INDEX($A$1:$C$180,SMALL(IF($A$1:$A$180&lt;&gt;"",ROW($A$1:$A$180)),ROW(211:211)),2),"")</f>
        <v/>
      </c>
      <c r="F211" s="121" t="str">
        <f t="array" ref="F211">IFERROR(INDEX($A$1:$C$180,SMALL(IF($A$1:$A$180&lt;&gt;"",ROW($A$1:$A$180)),ROW(211:211)),3),"")</f>
        <v/>
      </c>
      <c r="G211" s="121" t="str">
        <f t="array" ref="G211">IFERROR(INDEX($A$1:$C$100,SMALL(IF($A$1:$A$100&lt;&gt;"",ROW($A$1:$A$100)),ROW(211:211)),4),"")</f>
        <v/>
      </c>
    </row>
    <row r="212" spans="1:7" ht="16.5" x14ac:dyDescent="0.3">
      <c r="A212" t="str">
        <f>IF(AND((ISNUMBER('Surety Calculations Form'!D251)),('Surety Calculations Form'!D251)&gt;0)=TRUE,'Surety Calculations Form'!D251,"")</f>
        <v/>
      </c>
      <c r="B212" t="str">
        <f>IF('Surety Calculations Form'!E251&gt;0,'Surety Calculations Form'!E251,"")</f>
        <v/>
      </c>
      <c r="C212" t="str">
        <f>IF('Surety Calculations Form'!A251&gt;0,'Surety Calculations Form'!A251,"")</f>
        <v/>
      </c>
      <c r="D212" s="121" t="str">
        <f t="array" ref="D212">IFERROR(INDEX($A$1:$C$180,SMALL(IF($A$1:$A$180&lt;&gt;"",ROW($A$1:$A$180)),ROW(212:212)),1),"")</f>
        <v/>
      </c>
      <c r="E212" s="121" t="str">
        <f t="array" ref="E212">IFERROR(INDEX($A$1:$C$180,SMALL(IF($A$1:$A$180&lt;&gt;"",ROW($A$1:$A$180)),ROW(212:212)),2),"")</f>
        <v/>
      </c>
      <c r="F212" s="121" t="str">
        <f t="array" ref="F212">IFERROR(INDEX($A$1:$C$180,SMALL(IF($A$1:$A$180&lt;&gt;"",ROW($A$1:$A$180)),ROW(212:212)),3),"")</f>
        <v/>
      </c>
      <c r="G212" s="121" t="str">
        <f t="array" ref="G212">IFERROR(INDEX($A$1:$C$100,SMALL(IF($A$1:$A$100&lt;&gt;"",ROW($A$1:$A$100)),ROW(212:212)),4),"")</f>
        <v/>
      </c>
    </row>
    <row r="213" spans="1:7" ht="16.5" x14ac:dyDescent="0.3">
      <c r="A213" t="str">
        <f>IF(AND((ISNUMBER('Surety Calculations Form'!D252)),('Surety Calculations Form'!D252)&gt;0)=TRUE,'Surety Calculations Form'!D252,"")</f>
        <v/>
      </c>
      <c r="B213" t="str">
        <f>IF('Surety Calculations Form'!E252&gt;0,'Surety Calculations Form'!E252,"")</f>
        <v/>
      </c>
      <c r="C213" t="str">
        <f>IF('Surety Calculations Form'!A252&gt;0,'Surety Calculations Form'!A252,"")</f>
        <v/>
      </c>
      <c r="D213" s="121" t="str">
        <f t="array" ref="D213">IFERROR(INDEX($A$1:$C$180,SMALL(IF($A$1:$A$180&lt;&gt;"",ROW($A$1:$A$180)),ROW(213:213)),1),"")</f>
        <v/>
      </c>
      <c r="E213" s="121" t="str">
        <f t="array" ref="E213">IFERROR(INDEX($A$1:$C$180,SMALL(IF($A$1:$A$180&lt;&gt;"",ROW($A$1:$A$180)),ROW(213:213)),2),"")</f>
        <v/>
      </c>
      <c r="F213" s="121" t="str">
        <f t="array" ref="F213">IFERROR(INDEX($A$1:$C$180,SMALL(IF($A$1:$A$180&lt;&gt;"",ROW($A$1:$A$180)),ROW(213:213)),3),"")</f>
        <v/>
      </c>
      <c r="G213" s="121" t="str">
        <f t="array" ref="G213">IFERROR(INDEX($A$1:$C$100,SMALL(IF($A$1:$A$100&lt;&gt;"",ROW($A$1:$A$100)),ROW(213:213)),4),"")</f>
        <v/>
      </c>
    </row>
    <row r="214" spans="1:7" ht="16.5" x14ac:dyDescent="0.3">
      <c r="A214" t="str">
        <f>IF(AND((ISNUMBER('Surety Calculations Form'!D253)),('Surety Calculations Form'!D253)&gt;0)=TRUE,'Surety Calculations Form'!D253,"")</f>
        <v/>
      </c>
      <c r="B214" t="str">
        <f>IF('Surety Calculations Form'!E253&gt;0,'Surety Calculations Form'!E253,"")</f>
        <v/>
      </c>
      <c r="C214" t="str">
        <f>IF('Surety Calculations Form'!A253&gt;0,'Surety Calculations Form'!A253,"")</f>
        <v/>
      </c>
      <c r="D214" s="121" t="str">
        <f t="array" ref="D214">IFERROR(INDEX($A$1:$C$180,SMALL(IF($A$1:$A$180&lt;&gt;"",ROW($A$1:$A$180)),ROW(214:214)),1),"")</f>
        <v/>
      </c>
      <c r="E214" s="121" t="str">
        <f t="array" ref="E214">IFERROR(INDEX($A$1:$C$180,SMALL(IF($A$1:$A$180&lt;&gt;"",ROW($A$1:$A$180)),ROW(214:214)),2),"")</f>
        <v/>
      </c>
      <c r="F214" s="121" t="str">
        <f t="array" ref="F214">IFERROR(INDEX($A$1:$C$180,SMALL(IF($A$1:$A$180&lt;&gt;"",ROW($A$1:$A$180)),ROW(214:214)),3),"")</f>
        <v/>
      </c>
      <c r="G214" s="121" t="str">
        <f t="array" ref="G214">IFERROR(INDEX($A$1:$C$100,SMALL(IF($A$1:$A$100&lt;&gt;"",ROW($A$1:$A$100)),ROW(214:214)),4),"")</f>
        <v/>
      </c>
    </row>
    <row r="215" spans="1:7" ht="16.5" x14ac:dyDescent="0.3">
      <c r="A215" t="str">
        <f>IF(AND((ISNUMBER('Surety Calculations Form'!D254)),('Surety Calculations Form'!D254)&gt;0)=TRUE,'Surety Calculations Form'!D254,"")</f>
        <v/>
      </c>
      <c r="B215" t="str">
        <f>IF('Surety Calculations Form'!E255&gt;0,'Surety Calculations Form'!E255,"")</f>
        <v/>
      </c>
      <c r="C215" t="str">
        <f>IF('Surety Calculations Form'!A255&gt;0,'Surety Calculations Form'!A255,"")</f>
        <v/>
      </c>
      <c r="D215" s="121" t="str">
        <f t="array" ref="D215">IFERROR(INDEX($A$1:$C$180,SMALL(IF($A$1:$A$180&lt;&gt;"",ROW($A$1:$A$180)),ROW(215:215)),1),"")</f>
        <v/>
      </c>
      <c r="E215" s="121" t="str">
        <f t="array" ref="E215">IFERROR(INDEX($A$1:$C$180,SMALL(IF($A$1:$A$180&lt;&gt;"",ROW($A$1:$A$180)),ROW(215:215)),2),"")</f>
        <v/>
      </c>
      <c r="F215" s="121" t="str">
        <f t="array" ref="F215">IFERROR(INDEX($A$1:$C$180,SMALL(IF($A$1:$A$180&lt;&gt;"",ROW($A$1:$A$180)),ROW(215:215)),3),"")</f>
        <v/>
      </c>
      <c r="G215" s="121" t="str">
        <f t="array" ref="G215">IFERROR(INDEX($A$1:$C$100,SMALL(IF($A$1:$A$100&lt;&gt;"",ROW($A$1:$A$100)),ROW(215:215)),4),"")</f>
        <v/>
      </c>
    </row>
    <row r="216" spans="1:7" ht="16.5" x14ac:dyDescent="0.3">
      <c r="A216" t="str">
        <f>IF(AND((ISNUMBER('Surety Calculations Form'!D255)),('Surety Calculations Form'!D255)&gt;0)=TRUE,'Surety Calculations Form'!D255,"")</f>
        <v/>
      </c>
      <c r="B216" t="str">
        <f>IF('Surety Calculations Form'!E256&gt;0,'Surety Calculations Form'!E256,"")</f>
        <v/>
      </c>
      <c r="C216" t="str">
        <f>IF('Surety Calculations Form'!A256&gt;0,'Surety Calculations Form'!A256,"")</f>
        <v/>
      </c>
      <c r="D216" s="121" t="str">
        <f t="array" ref="D216">IFERROR(INDEX($A$1:$C$180,SMALL(IF($A$1:$A$180&lt;&gt;"",ROW($A$1:$A$180)),ROW(216:216)),1),"")</f>
        <v/>
      </c>
      <c r="E216" s="121" t="str">
        <f t="array" ref="E216">IFERROR(INDEX($A$1:$C$180,SMALL(IF($A$1:$A$180&lt;&gt;"",ROW($A$1:$A$180)),ROW(216:216)),2),"")</f>
        <v/>
      </c>
      <c r="F216" s="121" t="str">
        <f t="array" ref="F216">IFERROR(INDEX($A$1:$C$180,SMALL(IF($A$1:$A$180&lt;&gt;"",ROW($A$1:$A$180)),ROW(216:216)),3),"")</f>
        <v/>
      </c>
      <c r="G216" s="121" t="str">
        <f t="array" ref="G216">IFERROR(INDEX($A$1:$C$100,SMALL(IF($A$1:$A$100&lt;&gt;"",ROW($A$1:$A$100)),ROW(216:216)),4),"")</f>
        <v/>
      </c>
    </row>
    <row r="217" spans="1:7" ht="16.5" x14ac:dyDescent="0.3">
      <c r="A217" t="str">
        <f>IF(AND((ISNUMBER('Surety Calculations Form'!D256)),('Surety Calculations Form'!D256)&gt;0)=TRUE,'Surety Calculations Form'!D256,"")</f>
        <v/>
      </c>
      <c r="B217" t="str">
        <f>IF('Surety Calculations Form'!E257&gt;0,'Surety Calculations Form'!E257,"")</f>
        <v/>
      </c>
      <c r="C217" t="str">
        <f>IF('Surety Calculations Form'!A257&gt;0,'Surety Calculations Form'!A257,"")</f>
        <v/>
      </c>
      <c r="D217" s="121" t="str">
        <f t="array" ref="D217">IFERROR(INDEX($A$1:$C$180,SMALL(IF($A$1:$A$180&lt;&gt;"",ROW($A$1:$A$180)),ROW(217:217)),1),"")</f>
        <v/>
      </c>
      <c r="E217" s="121" t="str">
        <f t="array" ref="E217">IFERROR(INDEX($A$1:$C$180,SMALL(IF($A$1:$A$180&lt;&gt;"",ROW($A$1:$A$180)),ROW(217:217)),2),"")</f>
        <v/>
      </c>
      <c r="F217" s="121" t="str">
        <f t="array" ref="F217">IFERROR(INDEX($A$1:$C$180,SMALL(IF($A$1:$A$180&lt;&gt;"",ROW($A$1:$A$180)),ROW(217:217)),3),"")</f>
        <v/>
      </c>
      <c r="G217" s="121" t="str">
        <f t="array" ref="G217">IFERROR(INDEX($A$1:$C$100,SMALL(IF($A$1:$A$100&lt;&gt;"",ROW($A$1:$A$100)),ROW(217:217)),4),"")</f>
        <v/>
      </c>
    </row>
    <row r="218" spans="1:7" ht="16.5" x14ac:dyDescent="0.3">
      <c r="A218" t="str">
        <f>IF(AND((ISNUMBER('Surety Calculations Form'!D257)),('Surety Calculations Form'!D257)&gt;0)=TRUE,'Surety Calculations Form'!D257,"")</f>
        <v/>
      </c>
      <c r="B218" t="str">
        <f>IF('Surety Calculations Form'!E258&gt;0,'Surety Calculations Form'!E258,"")</f>
        <v/>
      </c>
      <c r="C218" t="str">
        <f>IF('Surety Calculations Form'!A258&gt;0,'Surety Calculations Form'!A258,"")</f>
        <v/>
      </c>
      <c r="D218" s="121" t="str">
        <f t="array" ref="D218">IFERROR(INDEX($A$1:$C$180,SMALL(IF($A$1:$A$180&lt;&gt;"",ROW($A$1:$A$180)),ROW(218:218)),1),"")</f>
        <v/>
      </c>
      <c r="E218" s="121" t="str">
        <f t="array" ref="E218">IFERROR(INDEX($A$1:$C$180,SMALL(IF($A$1:$A$180&lt;&gt;"",ROW($A$1:$A$180)),ROW(218:218)),2),"")</f>
        <v/>
      </c>
      <c r="F218" s="121" t="str">
        <f t="array" ref="F218">IFERROR(INDEX($A$1:$C$180,SMALL(IF($A$1:$A$180&lt;&gt;"",ROW($A$1:$A$180)),ROW(218:218)),3),"")</f>
        <v/>
      </c>
      <c r="G218" s="121" t="str">
        <f t="array" ref="G218">IFERROR(INDEX($A$1:$C$100,SMALL(IF($A$1:$A$100&lt;&gt;"",ROW($A$1:$A$100)),ROW(218:218)),4),"")</f>
        <v/>
      </c>
    </row>
    <row r="219" spans="1:7" ht="16.5" x14ac:dyDescent="0.3">
      <c r="A219" t="str">
        <f>IF(AND((ISNUMBER('Surety Calculations Form'!D258)),('Surety Calculations Form'!D258)&gt;0)=TRUE,'Surety Calculations Form'!D258,"")</f>
        <v/>
      </c>
      <c r="B219" t="str">
        <f>IF('Surety Calculations Form'!E259&gt;0,'Surety Calculations Form'!E259,"")</f>
        <v/>
      </c>
      <c r="C219" t="str">
        <f>IF('Surety Calculations Form'!A259&gt;0,'Surety Calculations Form'!A259,"")</f>
        <v/>
      </c>
      <c r="D219" s="121" t="str">
        <f t="array" ref="D219">IFERROR(INDEX($A$1:$C$180,SMALL(IF($A$1:$A$180&lt;&gt;"",ROW($A$1:$A$180)),ROW(219:219)),1),"")</f>
        <v/>
      </c>
      <c r="E219" s="121" t="str">
        <f t="array" ref="E219">IFERROR(INDEX($A$1:$C$180,SMALL(IF($A$1:$A$180&lt;&gt;"",ROW($A$1:$A$180)),ROW(219:219)),2),"")</f>
        <v/>
      </c>
      <c r="F219" s="121" t="str">
        <f t="array" ref="F219">IFERROR(INDEX($A$1:$C$180,SMALL(IF($A$1:$A$180&lt;&gt;"",ROW($A$1:$A$180)),ROW(219:219)),3),"")</f>
        <v/>
      </c>
      <c r="G219" s="121" t="str">
        <f t="array" ref="G219">IFERROR(INDEX($A$1:$C$100,SMALL(IF($A$1:$A$100&lt;&gt;"",ROW($A$1:$A$100)),ROW(219:219)),4),"")</f>
        <v/>
      </c>
    </row>
    <row r="220" spans="1:7" ht="16.5" x14ac:dyDescent="0.3">
      <c r="A220" t="str">
        <f>IF(AND((ISNUMBER('Surety Calculations Form'!D259)),('Surety Calculations Form'!D259)&gt;0)=TRUE,'Surety Calculations Form'!D259,"")</f>
        <v/>
      </c>
      <c r="B220" t="str">
        <f>IF('Surety Calculations Form'!E260&gt;0,'Surety Calculations Form'!E260,"")</f>
        <v/>
      </c>
      <c r="C220" t="str">
        <f>IF('Surety Calculations Form'!A260&gt;0,'Surety Calculations Form'!A260,"")</f>
        <v/>
      </c>
      <c r="D220" s="121" t="str">
        <f t="array" ref="D220">IFERROR(INDEX($A$1:$C$180,SMALL(IF($A$1:$A$180&lt;&gt;"",ROW($A$1:$A$180)),ROW(220:220)),1),"")</f>
        <v/>
      </c>
      <c r="E220" s="121" t="str">
        <f t="array" ref="E220">IFERROR(INDEX($A$1:$C$180,SMALL(IF($A$1:$A$180&lt;&gt;"",ROW($A$1:$A$180)),ROW(220:220)),2),"")</f>
        <v/>
      </c>
      <c r="F220" s="121" t="str">
        <f t="array" ref="F220">IFERROR(INDEX($A$1:$C$180,SMALL(IF($A$1:$A$180&lt;&gt;"",ROW($A$1:$A$180)),ROW(220:220)),3),"")</f>
        <v/>
      </c>
      <c r="G220" s="121" t="str">
        <f t="array" ref="G220">IFERROR(INDEX($A$1:$C$100,SMALL(IF($A$1:$A$100&lt;&gt;"",ROW($A$1:$A$100)),ROW(220:220)),4),"")</f>
        <v/>
      </c>
    </row>
    <row r="221" spans="1:7" ht="16.5" x14ac:dyDescent="0.3">
      <c r="A221" t="str">
        <f>IF(AND((ISNUMBER('Surety Calculations Form'!D260)),('Surety Calculations Form'!D260)&gt;0)=TRUE,'Surety Calculations Form'!D260,"")</f>
        <v/>
      </c>
      <c r="B221" t="str">
        <f>IF('Surety Calculations Form'!E261&gt;0,'Surety Calculations Form'!E261,"")</f>
        <v/>
      </c>
      <c r="C221" t="str">
        <f>IF('Surety Calculations Form'!A261&gt;0,'Surety Calculations Form'!A261,"")</f>
        <v/>
      </c>
      <c r="D221" s="121" t="str">
        <f t="array" ref="D221">IFERROR(INDEX($A$1:$C$180,SMALL(IF($A$1:$A$180&lt;&gt;"",ROW($A$1:$A$180)),ROW(221:221)),1),"")</f>
        <v/>
      </c>
      <c r="E221" s="121" t="str">
        <f t="array" ref="E221">IFERROR(INDEX($A$1:$C$180,SMALL(IF($A$1:$A$180&lt;&gt;"",ROW($A$1:$A$180)),ROW(221:221)),2),"")</f>
        <v/>
      </c>
      <c r="F221" s="121" t="str">
        <f t="array" ref="F221">IFERROR(INDEX($A$1:$C$180,SMALL(IF($A$1:$A$180&lt;&gt;"",ROW($A$1:$A$180)),ROW(221:221)),3),"")</f>
        <v/>
      </c>
      <c r="G221" s="121" t="str">
        <f t="array" ref="G221">IFERROR(INDEX($A$1:$C$100,SMALL(IF($A$1:$A$100&lt;&gt;"",ROW($A$1:$A$100)),ROW(221:221)),4),"")</f>
        <v/>
      </c>
    </row>
    <row r="222" spans="1:7" ht="16.5" x14ac:dyDescent="0.3">
      <c r="A222" t="str">
        <f>IF(AND((ISNUMBER('Surety Calculations Form'!D261)),('Surety Calculations Form'!D261)&gt;0)=TRUE,'Surety Calculations Form'!D261,"")</f>
        <v/>
      </c>
      <c r="B222" t="str">
        <f>IF('Surety Calculations Form'!E262&gt;0,'Surety Calculations Form'!E262,"")</f>
        <v/>
      </c>
      <c r="C222" t="str">
        <f>IF('Surety Calculations Form'!A262&gt;0,'Surety Calculations Form'!A262,"")</f>
        <v/>
      </c>
      <c r="D222" s="121" t="str">
        <f t="array" ref="D222">IFERROR(INDEX($A$1:$C$180,SMALL(IF($A$1:$A$180&lt;&gt;"",ROW($A$1:$A$180)),ROW(222:222)),1),"")</f>
        <v/>
      </c>
      <c r="E222" s="121" t="str">
        <f t="array" ref="E222">IFERROR(INDEX($A$1:$C$180,SMALL(IF($A$1:$A$180&lt;&gt;"",ROW($A$1:$A$180)),ROW(222:222)),2),"")</f>
        <v/>
      </c>
      <c r="F222" s="121" t="str">
        <f t="array" ref="F222">IFERROR(INDEX($A$1:$C$180,SMALL(IF($A$1:$A$180&lt;&gt;"",ROW($A$1:$A$180)),ROW(222:222)),3),"")</f>
        <v/>
      </c>
      <c r="G222" s="121" t="str">
        <f t="array" ref="G222">IFERROR(INDEX($A$1:$C$100,SMALL(IF($A$1:$A$100&lt;&gt;"",ROW($A$1:$A$100)),ROW(222:222)),4),"")</f>
        <v/>
      </c>
    </row>
    <row r="223" spans="1:7" ht="16.5" x14ac:dyDescent="0.3">
      <c r="A223" t="str">
        <f>IF(AND((ISNUMBER('Surety Calculations Form'!D262)),('Surety Calculations Form'!D262)&gt;0)=TRUE,'Surety Calculations Form'!D262,"")</f>
        <v/>
      </c>
      <c r="B223" t="str">
        <f>IF('Surety Calculations Form'!E263&gt;0,'Surety Calculations Form'!E263,"")</f>
        <v/>
      </c>
      <c r="C223" t="str">
        <f>IF('Surety Calculations Form'!A263&gt;0,'Surety Calculations Form'!A263,"")</f>
        <v/>
      </c>
      <c r="D223" s="121" t="str">
        <f t="array" ref="D223">IFERROR(INDEX($A$1:$C$180,SMALL(IF($A$1:$A$180&lt;&gt;"",ROW($A$1:$A$180)),ROW(223:223)),1),"")</f>
        <v/>
      </c>
      <c r="E223" s="121" t="str">
        <f t="array" ref="E223">IFERROR(INDEX($A$1:$C$180,SMALL(IF($A$1:$A$180&lt;&gt;"",ROW($A$1:$A$180)),ROW(223:223)),2),"")</f>
        <v/>
      </c>
      <c r="F223" s="121" t="str">
        <f t="array" ref="F223">IFERROR(INDEX($A$1:$C$180,SMALL(IF($A$1:$A$180&lt;&gt;"",ROW($A$1:$A$180)),ROW(223:223)),3),"")</f>
        <v/>
      </c>
      <c r="G223" s="121" t="str">
        <f t="array" ref="G223">IFERROR(INDEX($A$1:$C$100,SMALL(IF($A$1:$A$100&lt;&gt;"",ROW($A$1:$A$100)),ROW(223:223)),4),"")</f>
        <v/>
      </c>
    </row>
    <row r="224" spans="1:7" ht="16.5" x14ac:dyDescent="0.3">
      <c r="A224" t="str">
        <f>IF(AND((ISNUMBER('Surety Calculations Form'!D263)),('Surety Calculations Form'!D263)&gt;0)=TRUE,'Surety Calculations Form'!D263,"")</f>
        <v/>
      </c>
      <c r="B224" t="str">
        <f>IF('Surety Calculations Form'!E264&gt;0,'Surety Calculations Form'!E264,"")</f>
        <v/>
      </c>
      <c r="C224" t="str">
        <f>IF('Surety Calculations Form'!A264&gt;0,'Surety Calculations Form'!A264,"")</f>
        <v/>
      </c>
      <c r="D224" s="121" t="str">
        <f t="array" ref="D224">IFERROR(INDEX($A$1:$C$180,SMALL(IF($A$1:$A$180&lt;&gt;"",ROW($A$1:$A$180)),ROW(224:224)),1),"")</f>
        <v/>
      </c>
      <c r="E224" s="121" t="str">
        <f t="array" ref="E224">IFERROR(INDEX($A$1:$C$180,SMALL(IF($A$1:$A$180&lt;&gt;"",ROW($A$1:$A$180)),ROW(224:224)),2),"")</f>
        <v/>
      </c>
      <c r="F224" s="121" t="str">
        <f t="array" ref="F224">IFERROR(INDEX($A$1:$C$180,SMALL(IF($A$1:$A$180&lt;&gt;"",ROW($A$1:$A$180)),ROW(224:224)),3),"")</f>
        <v/>
      </c>
      <c r="G224" s="121" t="str">
        <f t="array" ref="G224">IFERROR(INDEX($A$1:$C$100,SMALL(IF($A$1:$A$100&lt;&gt;"",ROW($A$1:$A$100)),ROW(224:224)),4),"")</f>
        <v/>
      </c>
    </row>
    <row r="225" spans="1:7" ht="16.5" x14ac:dyDescent="0.3">
      <c r="A225" t="str">
        <f>IF(AND((ISNUMBER('Surety Calculations Form'!D264)),('Surety Calculations Form'!D264)&gt;0)=TRUE,'Surety Calculations Form'!D264,"")</f>
        <v/>
      </c>
      <c r="B225" t="str">
        <f>IF('Surety Calculations Form'!E265&gt;0,'Surety Calculations Form'!E265,"")</f>
        <v/>
      </c>
      <c r="C225" t="str">
        <f>IF('Surety Calculations Form'!A265&gt;0,'Surety Calculations Form'!A265,"")</f>
        <v/>
      </c>
      <c r="D225" s="121" t="str">
        <f t="array" ref="D225">IFERROR(INDEX($A$1:$C$180,SMALL(IF($A$1:$A$180&lt;&gt;"",ROW($A$1:$A$180)),ROW(225:225)),1),"")</f>
        <v/>
      </c>
      <c r="E225" s="121" t="str">
        <f t="array" ref="E225">IFERROR(INDEX($A$1:$C$180,SMALL(IF($A$1:$A$180&lt;&gt;"",ROW($A$1:$A$180)),ROW(225:225)),2),"")</f>
        <v/>
      </c>
      <c r="F225" s="121" t="str">
        <f t="array" ref="F225">IFERROR(INDEX($A$1:$C$180,SMALL(IF($A$1:$A$180&lt;&gt;"",ROW($A$1:$A$180)),ROW(225:225)),3),"")</f>
        <v/>
      </c>
      <c r="G225" s="121" t="str">
        <f t="array" ref="G225">IFERROR(INDEX($A$1:$C$100,SMALL(IF($A$1:$A$100&lt;&gt;"",ROW($A$1:$A$100)),ROW(225:225)),4),"")</f>
        <v/>
      </c>
    </row>
    <row r="226" spans="1:7" ht="16.5" x14ac:dyDescent="0.3">
      <c r="A226" t="str">
        <f>IF(AND((ISNUMBER('Surety Calculations Form'!D265)),('Surety Calculations Form'!D265)&gt;0)=TRUE,'Surety Calculations Form'!D265,"")</f>
        <v/>
      </c>
      <c r="B226" t="str">
        <f>IF('Surety Calculations Form'!E266&gt;0,'Surety Calculations Form'!E266,"")</f>
        <v/>
      </c>
      <c r="C226" t="str">
        <f>IF('Surety Calculations Form'!A266&gt;0,'Surety Calculations Form'!A266,"")</f>
        <v/>
      </c>
      <c r="D226" s="121" t="str">
        <f t="array" ref="D226">IFERROR(INDEX($A$1:$C$180,SMALL(IF($A$1:$A$180&lt;&gt;"",ROW($A$1:$A$180)),ROW(226:226)),1),"")</f>
        <v/>
      </c>
      <c r="E226" s="121" t="str">
        <f t="array" ref="E226">IFERROR(INDEX($A$1:$C$180,SMALL(IF($A$1:$A$180&lt;&gt;"",ROW($A$1:$A$180)),ROW(226:226)),2),"")</f>
        <v/>
      </c>
      <c r="F226" s="121" t="str">
        <f t="array" ref="F226">IFERROR(INDEX($A$1:$C$180,SMALL(IF($A$1:$A$180&lt;&gt;"",ROW($A$1:$A$180)),ROW(226:226)),3),"")</f>
        <v/>
      </c>
      <c r="G226" s="121" t="str">
        <f t="array" ref="G226">IFERROR(INDEX($A$1:$C$100,SMALL(IF($A$1:$A$100&lt;&gt;"",ROW($A$1:$A$100)),ROW(226:226)),4),"")</f>
        <v/>
      </c>
    </row>
    <row r="227" spans="1:7" ht="16.5" x14ac:dyDescent="0.3">
      <c r="A227" t="str">
        <f>IF(AND((ISNUMBER('Surety Calculations Form'!D266)),('Surety Calculations Form'!D266)&gt;0)=TRUE,'Surety Calculations Form'!D266,"")</f>
        <v/>
      </c>
      <c r="B227" t="str">
        <f>IF('Surety Calculations Form'!E267&gt;0,'Surety Calculations Form'!E267,"")</f>
        <v/>
      </c>
      <c r="C227" t="str">
        <f>IF('Surety Calculations Form'!A267&gt;0,'Surety Calculations Form'!A267,"")</f>
        <v/>
      </c>
      <c r="D227" s="121" t="str">
        <f t="array" ref="D227">IFERROR(INDEX($A$1:$C$180,SMALL(IF($A$1:$A$180&lt;&gt;"",ROW($A$1:$A$180)),ROW(227:227)),1),"")</f>
        <v/>
      </c>
      <c r="E227" s="121" t="str">
        <f t="array" ref="E227">IFERROR(INDEX($A$1:$C$180,SMALL(IF($A$1:$A$180&lt;&gt;"",ROW($A$1:$A$180)),ROW(227:227)),2),"")</f>
        <v/>
      </c>
      <c r="F227" s="121" t="str">
        <f t="array" ref="F227">IFERROR(INDEX($A$1:$C$180,SMALL(IF($A$1:$A$180&lt;&gt;"",ROW($A$1:$A$180)),ROW(227:227)),3),"")</f>
        <v/>
      </c>
      <c r="G227" s="121" t="str">
        <f t="array" ref="G227">IFERROR(INDEX($A$1:$C$100,SMALL(IF($A$1:$A$100&lt;&gt;"",ROW($A$1:$A$100)),ROW(227:227)),4),"")</f>
        <v/>
      </c>
    </row>
    <row r="228" spans="1:7" ht="16.5" x14ac:dyDescent="0.3">
      <c r="A228" t="str">
        <f>IF(AND((ISNUMBER('Surety Calculations Form'!D267)),('Surety Calculations Form'!D267)&gt;0)=TRUE,'Surety Calculations Form'!D267,"")</f>
        <v/>
      </c>
      <c r="B228" t="str">
        <f>IF('Surety Calculations Form'!E268&gt;0,'Surety Calculations Form'!E268,"")</f>
        <v/>
      </c>
      <c r="C228" t="str">
        <f>IF('Surety Calculations Form'!A268&gt;0,'Surety Calculations Form'!A268,"")</f>
        <v/>
      </c>
      <c r="D228" s="121" t="str">
        <f t="array" ref="D228">IFERROR(INDEX($A$1:$C$180,SMALL(IF($A$1:$A$180&lt;&gt;"",ROW($A$1:$A$180)),ROW(228:228)),1),"")</f>
        <v/>
      </c>
      <c r="E228" s="121" t="str">
        <f t="array" ref="E228">IFERROR(INDEX($A$1:$C$180,SMALL(IF($A$1:$A$180&lt;&gt;"",ROW($A$1:$A$180)),ROW(228:228)),2),"")</f>
        <v/>
      </c>
      <c r="F228" s="121" t="str">
        <f t="array" ref="F228">IFERROR(INDEX($A$1:$C$180,SMALL(IF($A$1:$A$180&lt;&gt;"",ROW($A$1:$A$180)),ROW(228:228)),3),"")</f>
        <v/>
      </c>
      <c r="G228" s="121" t="str">
        <f t="array" ref="G228">IFERROR(INDEX($A$1:$C$100,SMALL(IF($A$1:$A$100&lt;&gt;"",ROW($A$1:$A$100)),ROW(228:228)),4),"")</f>
        <v/>
      </c>
    </row>
    <row r="229" spans="1:7" ht="16.5" x14ac:dyDescent="0.3">
      <c r="A229" t="str">
        <f>IF(AND((ISNUMBER('Surety Calculations Form'!D268)),('Surety Calculations Form'!D268)&gt;0)=TRUE,'Surety Calculations Form'!D268,"")</f>
        <v/>
      </c>
      <c r="B229" t="str">
        <f>IF('Surety Calculations Form'!E269&gt;0,'Surety Calculations Form'!E269,"")</f>
        <v/>
      </c>
      <c r="C229" t="str">
        <f>IF('Surety Calculations Form'!A269&gt;0,'Surety Calculations Form'!A269,"")</f>
        <v/>
      </c>
      <c r="D229" s="121" t="str">
        <f t="array" ref="D229">IFERROR(INDEX($A$1:$C$180,SMALL(IF($A$1:$A$180&lt;&gt;"",ROW($A$1:$A$180)),ROW(229:229)),1),"")</f>
        <v/>
      </c>
      <c r="E229" s="121" t="str">
        <f t="array" ref="E229">IFERROR(INDEX($A$1:$C$180,SMALL(IF($A$1:$A$180&lt;&gt;"",ROW($A$1:$A$180)),ROW(229:229)),2),"")</f>
        <v/>
      </c>
      <c r="F229" s="121" t="str">
        <f t="array" ref="F229">IFERROR(INDEX($A$1:$C$180,SMALL(IF($A$1:$A$180&lt;&gt;"",ROW($A$1:$A$180)),ROW(229:229)),3),"")</f>
        <v/>
      </c>
      <c r="G229" s="121" t="str">
        <f t="array" ref="G229">IFERROR(INDEX($A$1:$C$100,SMALL(IF($A$1:$A$100&lt;&gt;"",ROW($A$1:$A$100)),ROW(229:229)),4),"")</f>
        <v/>
      </c>
    </row>
    <row r="230" spans="1:7" ht="16.5" x14ac:dyDescent="0.3">
      <c r="A230" t="str">
        <f>IF(AND((ISNUMBER('Surety Calculations Form'!D269)),('Surety Calculations Form'!D269)&gt;0)=TRUE,'Surety Calculations Form'!D269,"")</f>
        <v/>
      </c>
      <c r="B230" t="str">
        <f>IF('Surety Calculations Form'!E270&gt;0,'Surety Calculations Form'!E270,"")</f>
        <v/>
      </c>
      <c r="C230" t="str">
        <f>IF('Surety Calculations Form'!A270&gt;0,'Surety Calculations Form'!A270,"")</f>
        <v/>
      </c>
      <c r="D230" s="121" t="str">
        <f t="array" ref="D230">IFERROR(INDEX($A$1:$C$180,SMALL(IF($A$1:$A$180&lt;&gt;"",ROW($A$1:$A$180)),ROW(230:230)),1),"")</f>
        <v/>
      </c>
      <c r="E230" s="121" t="str">
        <f t="array" ref="E230">IFERROR(INDEX($A$1:$C$180,SMALL(IF($A$1:$A$180&lt;&gt;"",ROW($A$1:$A$180)),ROW(230:230)),2),"")</f>
        <v/>
      </c>
      <c r="F230" s="121" t="str">
        <f t="array" ref="F230">IFERROR(INDEX($A$1:$C$180,SMALL(IF($A$1:$A$180&lt;&gt;"",ROW($A$1:$A$180)),ROW(230:230)),3),"")</f>
        <v/>
      </c>
      <c r="G230" s="121" t="str">
        <f t="array" ref="G230">IFERROR(INDEX($A$1:$C$100,SMALL(IF($A$1:$A$100&lt;&gt;"",ROW($A$1:$A$100)),ROW(230:230)),4),"")</f>
        <v/>
      </c>
    </row>
    <row r="231" spans="1:7" ht="16.5" x14ac:dyDescent="0.3">
      <c r="A231" t="str">
        <f>IF(AND((ISNUMBER('Surety Calculations Form'!D270)),('Surety Calculations Form'!D270)&gt;0)=TRUE,'Surety Calculations Form'!D270,"")</f>
        <v/>
      </c>
      <c r="B231" t="str">
        <f>IF('Surety Calculations Form'!E271&gt;0,'Surety Calculations Form'!E271,"")</f>
        <v/>
      </c>
      <c r="C231" t="str">
        <f>IF('Surety Calculations Form'!A271&gt;0,'Surety Calculations Form'!A271,"")</f>
        <v/>
      </c>
      <c r="D231" s="121" t="str">
        <f t="array" ref="D231">IFERROR(INDEX($A$1:$C$180,SMALL(IF($A$1:$A$180&lt;&gt;"",ROW($A$1:$A$180)),ROW(231:231)),1),"")</f>
        <v/>
      </c>
      <c r="E231" s="121" t="str">
        <f t="array" ref="E231">IFERROR(INDEX($A$1:$C$180,SMALL(IF($A$1:$A$180&lt;&gt;"",ROW($A$1:$A$180)),ROW(231:231)),2),"")</f>
        <v/>
      </c>
      <c r="F231" s="121" t="str">
        <f t="array" ref="F231">IFERROR(INDEX($A$1:$C$180,SMALL(IF($A$1:$A$180&lt;&gt;"",ROW($A$1:$A$180)),ROW(231:231)),3),"")</f>
        <v/>
      </c>
      <c r="G231" s="121" t="str">
        <f t="array" ref="G231">IFERROR(INDEX($A$1:$C$100,SMALL(IF($A$1:$A$100&lt;&gt;"",ROW($A$1:$A$100)),ROW(231:231)),4),"")</f>
        <v/>
      </c>
    </row>
    <row r="232" spans="1:7" ht="16.5" x14ac:dyDescent="0.3">
      <c r="A232" t="str">
        <f>IF(AND((ISNUMBER('Surety Calculations Form'!D271)),('Surety Calculations Form'!D271)&gt;0)=TRUE,'Surety Calculations Form'!D271,"")</f>
        <v/>
      </c>
      <c r="B232" t="str">
        <f>IF('Surety Calculations Form'!E272&gt;0,'Surety Calculations Form'!E272,"")</f>
        <v/>
      </c>
      <c r="C232" t="str">
        <f>IF('Surety Calculations Form'!A272&gt;0,'Surety Calculations Form'!A272,"")</f>
        <v/>
      </c>
      <c r="D232" s="121" t="str">
        <f t="array" ref="D232">IFERROR(INDEX($A$1:$C$180,SMALL(IF($A$1:$A$180&lt;&gt;"",ROW($A$1:$A$180)),ROW(232:232)),1),"")</f>
        <v/>
      </c>
      <c r="E232" s="121" t="str">
        <f t="array" ref="E232">IFERROR(INDEX($A$1:$C$180,SMALL(IF($A$1:$A$180&lt;&gt;"",ROW($A$1:$A$180)),ROW(232:232)),2),"")</f>
        <v/>
      </c>
      <c r="F232" s="121" t="str">
        <f t="array" ref="F232">IFERROR(INDEX($A$1:$C$180,SMALL(IF($A$1:$A$180&lt;&gt;"",ROW($A$1:$A$180)),ROW(232:232)),3),"")</f>
        <v/>
      </c>
      <c r="G232" s="121" t="str">
        <f t="array" ref="G232">IFERROR(INDEX($A$1:$C$100,SMALL(IF($A$1:$A$100&lt;&gt;"",ROW($A$1:$A$100)),ROW(232:232)),4),"")</f>
        <v/>
      </c>
    </row>
    <row r="233" spans="1:7" ht="16.5" x14ac:dyDescent="0.3">
      <c r="A233" t="str">
        <f>IF(AND((ISNUMBER('Surety Calculations Form'!D272)),('Surety Calculations Form'!D272)&gt;0)=TRUE,'Surety Calculations Form'!D272,"")</f>
        <v/>
      </c>
      <c r="B233" t="str">
        <f>IF('Surety Calculations Form'!E273&gt;0,'Surety Calculations Form'!E273,"")</f>
        <v/>
      </c>
      <c r="C233" t="str">
        <f>IF('Surety Calculations Form'!A273&gt;0,'Surety Calculations Form'!A273,"")</f>
        <v/>
      </c>
      <c r="D233" s="121" t="str">
        <f t="array" ref="D233">IFERROR(INDEX($A$1:$C$180,SMALL(IF($A$1:$A$180&lt;&gt;"",ROW($A$1:$A$180)),ROW(233:233)),1),"")</f>
        <v/>
      </c>
      <c r="E233" s="121" t="str">
        <f t="array" ref="E233">IFERROR(INDEX($A$1:$C$180,SMALL(IF($A$1:$A$180&lt;&gt;"",ROW($A$1:$A$180)),ROW(233:233)),2),"")</f>
        <v/>
      </c>
      <c r="F233" s="121" t="str">
        <f t="array" ref="F233">IFERROR(INDEX($A$1:$C$180,SMALL(IF($A$1:$A$180&lt;&gt;"",ROW($A$1:$A$180)),ROW(233:233)),3),"")</f>
        <v/>
      </c>
      <c r="G233" s="121" t="str">
        <f t="array" ref="G233">IFERROR(INDEX($A$1:$C$100,SMALL(IF($A$1:$A$100&lt;&gt;"",ROW($A$1:$A$100)),ROW(233:233)),4),"")</f>
        <v/>
      </c>
    </row>
    <row r="234" spans="1:7" ht="16.5" x14ac:dyDescent="0.3">
      <c r="A234" t="str">
        <f>IF(AND((ISNUMBER('Surety Calculations Form'!D273)),('Surety Calculations Form'!D273)&gt;0)=TRUE,'Surety Calculations Form'!D273,"")</f>
        <v/>
      </c>
      <c r="B234" t="str">
        <f>IF('Surety Calculations Form'!E274&gt;0,'Surety Calculations Form'!E274,"")</f>
        <v/>
      </c>
      <c r="C234" t="str">
        <f>IF('Surety Calculations Form'!A274&gt;0,'Surety Calculations Form'!A274,"")</f>
        <v/>
      </c>
      <c r="D234" s="121" t="str">
        <f t="array" ref="D234">IFERROR(INDEX($A$1:$C$180,SMALL(IF($A$1:$A$180&lt;&gt;"",ROW($A$1:$A$180)),ROW(234:234)),1),"")</f>
        <v/>
      </c>
      <c r="E234" s="121" t="str">
        <f t="array" ref="E234">IFERROR(INDEX($A$1:$C$180,SMALL(IF($A$1:$A$180&lt;&gt;"",ROW($A$1:$A$180)),ROW(234:234)),2),"")</f>
        <v/>
      </c>
      <c r="F234" s="121" t="str">
        <f t="array" ref="F234">IFERROR(INDEX($A$1:$C$180,SMALL(IF($A$1:$A$180&lt;&gt;"",ROW($A$1:$A$180)),ROW(234:234)),3),"")</f>
        <v/>
      </c>
      <c r="G234" s="121" t="str">
        <f t="array" ref="G234">IFERROR(INDEX($A$1:$C$100,SMALL(IF($A$1:$A$100&lt;&gt;"",ROW($A$1:$A$100)),ROW(234:234)),4),"")</f>
        <v/>
      </c>
    </row>
    <row r="235" spans="1:7" ht="16.5" x14ac:dyDescent="0.3">
      <c r="A235" t="str">
        <f>IF(AND((ISNUMBER('Surety Calculations Form'!D274)),('Surety Calculations Form'!D274)&gt;0)=TRUE,'Surety Calculations Form'!D274,"")</f>
        <v/>
      </c>
      <c r="B235" t="str">
        <f>IF('Surety Calculations Form'!E275&gt;0,'Surety Calculations Form'!E275,"")</f>
        <v/>
      </c>
      <c r="C235" t="str">
        <f>IF('Surety Calculations Form'!A275&gt;0,'Surety Calculations Form'!A275,"")</f>
        <v/>
      </c>
      <c r="D235" s="121" t="str">
        <f t="array" ref="D235">IFERROR(INDEX($A$1:$C$180,SMALL(IF($A$1:$A$180&lt;&gt;"",ROW($A$1:$A$180)),ROW(235:235)),1),"")</f>
        <v/>
      </c>
      <c r="E235" s="121" t="str">
        <f t="array" ref="E235">IFERROR(INDEX($A$1:$C$180,SMALL(IF($A$1:$A$180&lt;&gt;"",ROW($A$1:$A$180)),ROW(235:235)),2),"")</f>
        <v/>
      </c>
      <c r="F235" s="121" t="str">
        <f t="array" ref="F235">IFERROR(INDEX($A$1:$C$180,SMALL(IF($A$1:$A$180&lt;&gt;"",ROW($A$1:$A$180)),ROW(235:235)),3),"")</f>
        <v/>
      </c>
      <c r="G235" s="121" t="str">
        <f t="array" ref="G235">IFERROR(INDEX($A$1:$C$100,SMALL(IF($A$1:$A$100&lt;&gt;"",ROW($A$1:$A$100)),ROW(235:235)),4),"")</f>
        <v/>
      </c>
    </row>
    <row r="236" spans="1:7" ht="16.5" x14ac:dyDescent="0.3">
      <c r="A236" t="str">
        <f>IF(AND((ISNUMBER('Surety Calculations Form'!D275)),('Surety Calculations Form'!D275)&gt;0)=TRUE,'Surety Calculations Form'!D275,"")</f>
        <v/>
      </c>
      <c r="B236" t="str">
        <f>IF('Surety Calculations Form'!E276&gt;0,'Surety Calculations Form'!E276,"")</f>
        <v/>
      </c>
      <c r="C236" t="str">
        <f>IF('Surety Calculations Form'!A276&gt;0,'Surety Calculations Form'!A276,"")</f>
        <v/>
      </c>
      <c r="D236" s="121" t="str">
        <f t="array" ref="D236">IFERROR(INDEX($A$1:$C$180,SMALL(IF($A$1:$A$180&lt;&gt;"",ROW($A$1:$A$180)),ROW(236:236)),1),"")</f>
        <v/>
      </c>
      <c r="E236" s="121" t="str">
        <f t="array" ref="E236">IFERROR(INDEX($A$1:$C$180,SMALL(IF($A$1:$A$180&lt;&gt;"",ROW($A$1:$A$180)),ROW(236:236)),2),"")</f>
        <v/>
      </c>
      <c r="F236" s="121" t="str">
        <f t="array" ref="F236">IFERROR(INDEX($A$1:$C$180,SMALL(IF($A$1:$A$180&lt;&gt;"",ROW($A$1:$A$180)),ROW(236:236)),3),"")</f>
        <v/>
      </c>
      <c r="G236" s="121" t="str">
        <f t="array" ref="G236">IFERROR(INDEX($A$1:$C$100,SMALL(IF($A$1:$A$100&lt;&gt;"",ROW($A$1:$A$100)),ROW(236:236)),4),"")</f>
        <v/>
      </c>
    </row>
    <row r="237" spans="1:7" ht="16.5" x14ac:dyDescent="0.3">
      <c r="A237" t="str">
        <f>IF(AND((ISNUMBER('Surety Calculations Form'!D276)),('Surety Calculations Form'!D276)&gt;0)=TRUE,'Surety Calculations Form'!D276,"")</f>
        <v/>
      </c>
      <c r="B237" t="str">
        <f>IF('Surety Calculations Form'!E277&gt;0,'Surety Calculations Form'!E277,"")</f>
        <v/>
      </c>
      <c r="C237" t="str">
        <f>IF('Surety Calculations Form'!A277&gt;0,'Surety Calculations Form'!A277,"")</f>
        <v/>
      </c>
      <c r="D237" s="121" t="str">
        <f t="array" ref="D237">IFERROR(INDEX($A$1:$C$180,SMALL(IF($A$1:$A$180&lt;&gt;"",ROW($A$1:$A$180)),ROW(237:237)),1),"")</f>
        <v/>
      </c>
      <c r="E237" s="121" t="str">
        <f t="array" ref="E237">IFERROR(INDEX($A$1:$C$180,SMALL(IF($A$1:$A$180&lt;&gt;"",ROW($A$1:$A$180)),ROW(237:237)),2),"")</f>
        <v/>
      </c>
      <c r="F237" s="121" t="str">
        <f t="array" ref="F237">IFERROR(INDEX($A$1:$C$180,SMALL(IF($A$1:$A$180&lt;&gt;"",ROW($A$1:$A$180)),ROW(237:237)),3),"")</f>
        <v/>
      </c>
      <c r="G237" s="121" t="str">
        <f t="array" ref="G237">IFERROR(INDEX($A$1:$C$100,SMALL(IF($A$1:$A$100&lt;&gt;"",ROW($A$1:$A$100)),ROW(237:237)),4),"")</f>
        <v/>
      </c>
    </row>
    <row r="238" spans="1:7" ht="16.5" x14ac:dyDescent="0.3">
      <c r="A238" t="str">
        <f>IF(AND((ISNUMBER('Surety Calculations Form'!D277)),('Surety Calculations Form'!D277)&gt;0)=TRUE,'Surety Calculations Form'!D277,"")</f>
        <v/>
      </c>
      <c r="B238" t="str">
        <f>IF('Surety Calculations Form'!E278&gt;0,'Surety Calculations Form'!E278,"")</f>
        <v/>
      </c>
      <c r="C238" t="str">
        <f>IF('Surety Calculations Form'!A278&gt;0,'Surety Calculations Form'!A278,"")</f>
        <v/>
      </c>
      <c r="D238" s="121" t="str">
        <f t="array" ref="D238">IFERROR(INDEX($A$1:$C$180,SMALL(IF($A$1:$A$180&lt;&gt;"",ROW($A$1:$A$180)),ROW(238:238)),1),"")</f>
        <v/>
      </c>
      <c r="E238" s="121" t="str">
        <f t="array" ref="E238">IFERROR(INDEX($A$1:$C$180,SMALL(IF($A$1:$A$180&lt;&gt;"",ROW($A$1:$A$180)),ROW(238:238)),2),"")</f>
        <v/>
      </c>
      <c r="F238" s="121" t="str">
        <f t="array" ref="F238">IFERROR(INDEX($A$1:$C$180,SMALL(IF($A$1:$A$180&lt;&gt;"",ROW($A$1:$A$180)),ROW(238:238)),3),"")</f>
        <v/>
      </c>
      <c r="G238" s="121" t="str">
        <f t="array" ref="G238">IFERROR(INDEX($A$1:$C$100,SMALL(IF($A$1:$A$100&lt;&gt;"",ROW($A$1:$A$100)),ROW(238:238)),4),"")</f>
        <v/>
      </c>
    </row>
    <row r="239" spans="1:7" ht="16.5" x14ac:dyDescent="0.3">
      <c r="A239" t="str">
        <f>IF(AND((ISNUMBER('Surety Calculations Form'!D278)),('Surety Calculations Form'!D278)&gt;0)=TRUE,'Surety Calculations Form'!D278,"")</f>
        <v/>
      </c>
      <c r="B239" t="str">
        <f>IF('Surety Calculations Form'!E279&gt;0,'Surety Calculations Form'!E279,"")</f>
        <v/>
      </c>
      <c r="C239" t="str">
        <f>IF('Surety Calculations Form'!A279&gt;0,'Surety Calculations Form'!A279,"")</f>
        <v/>
      </c>
      <c r="D239" s="121" t="str">
        <f t="array" ref="D239">IFERROR(INDEX($A$1:$C$180,SMALL(IF($A$1:$A$180&lt;&gt;"",ROW($A$1:$A$180)),ROW(239:239)),1),"")</f>
        <v/>
      </c>
      <c r="E239" s="121" t="str">
        <f t="array" ref="E239">IFERROR(INDEX($A$1:$C$180,SMALL(IF($A$1:$A$180&lt;&gt;"",ROW($A$1:$A$180)),ROW(239:239)),2),"")</f>
        <v/>
      </c>
      <c r="F239" s="121" t="str">
        <f t="array" ref="F239">IFERROR(INDEX($A$1:$C$180,SMALL(IF($A$1:$A$180&lt;&gt;"",ROW($A$1:$A$180)),ROW(239:239)),3),"")</f>
        <v/>
      </c>
      <c r="G239" s="121" t="str">
        <f t="array" ref="G239">IFERROR(INDEX($A$1:$C$100,SMALL(IF($A$1:$A$100&lt;&gt;"",ROW($A$1:$A$100)),ROW(239:239)),4),"")</f>
        <v/>
      </c>
    </row>
    <row r="240" spans="1:7" ht="16.5" x14ac:dyDescent="0.3">
      <c r="A240" t="str">
        <f>IF(AND((ISNUMBER('Surety Calculations Form'!D279)),('Surety Calculations Form'!D279)&gt;0)=TRUE,'Surety Calculations Form'!D279,"")</f>
        <v/>
      </c>
      <c r="B240" t="str">
        <f>IF('Surety Calculations Form'!E280&gt;0,'Surety Calculations Form'!E280,"")</f>
        <v/>
      </c>
      <c r="C240" t="str">
        <f>IF('Surety Calculations Form'!A280&gt;0,'Surety Calculations Form'!A280,"")</f>
        <v/>
      </c>
      <c r="D240" s="121" t="str">
        <f t="array" ref="D240">IFERROR(INDEX($A$1:$C$180,SMALL(IF($A$1:$A$180&lt;&gt;"",ROW($A$1:$A$180)),ROW(240:240)),1),"")</f>
        <v/>
      </c>
      <c r="E240" s="121" t="str">
        <f t="array" ref="E240">IFERROR(INDEX($A$1:$C$180,SMALL(IF($A$1:$A$180&lt;&gt;"",ROW($A$1:$A$180)),ROW(240:240)),2),"")</f>
        <v/>
      </c>
      <c r="F240" s="121" t="str">
        <f t="array" ref="F240">IFERROR(INDEX($A$1:$C$180,SMALL(IF($A$1:$A$180&lt;&gt;"",ROW($A$1:$A$180)),ROW(240:240)),3),"")</f>
        <v/>
      </c>
      <c r="G240" s="121" t="str">
        <f t="array" ref="G240">IFERROR(INDEX($A$1:$C$100,SMALL(IF($A$1:$A$100&lt;&gt;"",ROW($A$1:$A$100)),ROW(240:240)),4),"")</f>
        <v/>
      </c>
    </row>
    <row r="241" spans="1:7" ht="16.5" x14ac:dyDescent="0.3">
      <c r="A241" t="str">
        <f>IF(AND((ISNUMBER('Surety Calculations Form'!D280)),('Surety Calculations Form'!D280)&gt;0)=TRUE,'Surety Calculations Form'!D280,"")</f>
        <v/>
      </c>
      <c r="B241" t="str">
        <f>IF('Surety Calculations Form'!E281&gt;0,'Surety Calculations Form'!E281,"")</f>
        <v/>
      </c>
      <c r="C241" t="str">
        <f>IF('Surety Calculations Form'!A281&gt;0,'Surety Calculations Form'!A281,"")</f>
        <v/>
      </c>
      <c r="D241" s="121" t="str">
        <f t="array" ref="D241">IFERROR(INDEX($A$1:$C$180,SMALL(IF($A$1:$A$180&lt;&gt;"",ROW($A$1:$A$180)),ROW(241:241)),1),"")</f>
        <v/>
      </c>
      <c r="E241" s="121" t="str">
        <f t="array" ref="E241">IFERROR(INDEX($A$1:$C$180,SMALL(IF($A$1:$A$180&lt;&gt;"",ROW($A$1:$A$180)),ROW(241:241)),2),"")</f>
        <v/>
      </c>
      <c r="F241" s="121" t="str">
        <f t="array" ref="F241">IFERROR(INDEX($A$1:$C$180,SMALL(IF($A$1:$A$180&lt;&gt;"",ROW($A$1:$A$180)),ROW(241:241)),3),"")</f>
        <v/>
      </c>
      <c r="G241" s="121" t="str">
        <f t="array" ref="G241">IFERROR(INDEX($A$1:$C$100,SMALL(IF($A$1:$A$100&lt;&gt;"",ROW($A$1:$A$100)),ROW(241:241)),4),"")</f>
        <v/>
      </c>
    </row>
    <row r="242" spans="1:7" ht="16.5" x14ac:dyDescent="0.3">
      <c r="A242" t="str">
        <f>IF(AND((ISNUMBER('Surety Calculations Form'!D281)),('Surety Calculations Form'!D281)&gt;0)=TRUE,'Surety Calculations Form'!D281,"")</f>
        <v/>
      </c>
      <c r="B242" t="str">
        <f>IF('Surety Calculations Form'!E282&gt;0,'Surety Calculations Form'!E282,"")</f>
        <v/>
      </c>
      <c r="C242" t="str">
        <f>IF('Surety Calculations Form'!A282&gt;0,'Surety Calculations Form'!A282,"")</f>
        <v/>
      </c>
      <c r="D242" s="121" t="str">
        <f t="array" ref="D242">IFERROR(INDEX($A$1:$C$180,SMALL(IF($A$1:$A$180&lt;&gt;"",ROW($A$1:$A$180)),ROW(242:242)),1),"")</f>
        <v/>
      </c>
      <c r="E242" s="121" t="str">
        <f t="array" ref="E242">IFERROR(INDEX($A$1:$C$180,SMALL(IF($A$1:$A$180&lt;&gt;"",ROW($A$1:$A$180)),ROW(242:242)),2),"")</f>
        <v/>
      </c>
      <c r="F242" s="121" t="str">
        <f t="array" ref="F242">IFERROR(INDEX($A$1:$C$180,SMALL(IF($A$1:$A$180&lt;&gt;"",ROW($A$1:$A$180)),ROW(242:242)),3),"")</f>
        <v/>
      </c>
      <c r="G242" s="121" t="str">
        <f t="array" ref="G242">IFERROR(INDEX($A$1:$C$100,SMALL(IF($A$1:$A$100&lt;&gt;"",ROW($A$1:$A$100)),ROW(242:242)),4),"")</f>
        <v/>
      </c>
    </row>
    <row r="243" spans="1:7" ht="16.5" x14ac:dyDescent="0.3">
      <c r="A243" t="str">
        <f>IF(AND((ISNUMBER('Surety Calculations Form'!D282)),('Surety Calculations Form'!D282)&gt;0)=TRUE,'Surety Calculations Form'!D282,"")</f>
        <v/>
      </c>
      <c r="B243" t="str">
        <f>IF('Surety Calculations Form'!E283&gt;0,'Surety Calculations Form'!E283,"")</f>
        <v/>
      </c>
      <c r="C243" t="str">
        <f>IF('Surety Calculations Form'!A283&gt;0,'Surety Calculations Form'!A283,"")</f>
        <v/>
      </c>
      <c r="D243" s="121" t="str">
        <f t="array" ref="D243">IFERROR(INDEX($A$1:$C$180,SMALL(IF($A$1:$A$180&lt;&gt;"",ROW($A$1:$A$180)),ROW(243:243)),1),"")</f>
        <v/>
      </c>
      <c r="E243" s="121" t="str">
        <f t="array" ref="E243">IFERROR(INDEX($A$1:$C$180,SMALL(IF($A$1:$A$180&lt;&gt;"",ROW($A$1:$A$180)),ROW(243:243)),2),"")</f>
        <v/>
      </c>
      <c r="F243" s="121" t="str">
        <f t="array" ref="F243">IFERROR(INDEX($A$1:$C$180,SMALL(IF($A$1:$A$180&lt;&gt;"",ROW($A$1:$A$180)),ROW(243:243)),3),"")</f>
        <v/>
      </c>
      <c r="G243" s="121" t="str">
        <f t="array" ref="G243">IFERROR(INDEX($A$1:$C$100,SMALL(IF($A$1:$A$100&lt;&gt;"",ROW($A$1:$A$100)),ROW(243:243)),4),"")</f>
        <v/>
      </c>
    </row>
    <row r="244" spans="1:7" ht="16.5" x14ac:dyDescent="0.3">
      <c r="A244" t="str">
        <f>IF(AND((ISNUMBER('Surety Calculations Form'!D283)),('Surety Calculations Form'!D283)&gt;0)=TRUE,'Surety Calculations Form'!D283,"")</f>
        <v/>
      </c>
      <c r="B244" t="str">
        <f>IF('Surety Calculations Form'!E284&gt;0,'Surety Calculations Form'!E284,"")</f>
        <v/>
      </c>
      <c r="C244" t="str">
        <f>IF('Surety Calculations Form'!A284&gt;0,'Surety Calculations Form'!A284,"")</f>
        <v/>
      </c>
      <c r="D244" s="121" t="str">
        <f t="array" ref="D244">IFERROR(INDEX($A$1:$C$180,SMALL(IF($A$1:$A$180&lt;&gt;"",ROW($A$1:$A$180)),ROW(244:244)),1),"")</f>
        <v/>
      </c>
      <c r="E244" s="121" t="str">
        <f t="array" ref="E244">IFERROR(INDEX($A$1:$C$180,SMALL(IF($A$1:$A$180&lt;&gt;"",ROW($A$1:$A$180)),ROW(244:244)),2),"")</f>
        <v/>
      </c>
      <c r="F244" s="121" t="str">
        <f t="array" ref="F244">IFERROR(INDEX($A$1:$C$180,SMALL(IF($A$1:$A$180&lt;&gt;"",ROW($A$1:$A$180)),ROW(244:244)),3),"")</f>
        <v/>
      </c>
      <c r="G244" s="121" t="str">
        <f t="array" ref="G244">IFERROR(INDEX($A$1:$C$100,SMALL(IF($A$1:$A$100&lt;&gt;"",ROW($A$1:$A$100)),ROW(244:244)),4),"")</f>
        <v/>
      </c>
    </row>
    <row r="245" spans="1:7" ht="16.5" x14ac:dyDescent="0.3">
      <c r="A245" t="str">
        <f>IF(AND((ISNUMBER('Surety Calculations Form'!D284)),('Surety Calculations Form'!D284)&gt;0)=TRUE,'Surety Calculations Form'!D284,"")</f>
        <v/>
      </c>
      <c r="B245" t="str">
        <f>IF('Surety Calculations Form'!E285&gt;0,'Surety Calculations Form'!E285,"")</f>
        <v/>
      </c>
      <c r="C245" t="str">
        <f>IF('Surety Calculations Form'!A285&gt;0,'Surety Calculations Form'!A285,"")</f>
        <v/>
      </c>
      <c r="D245" s="121" t="str">
        <f t="array" ref="D245">IFERROR(INDEX($A$1:$C$180,SMALL(IF($A$1:$A$180&lt;&gt;"",ROW($A$1:$A$180)),ROW(245:245)),1),"")</f>
        <v/>
      </c>
      <c r="E245" s="121" t="str">
        <f t="array" ref="E245">IFERROR(INDEX($A$1:$C$180,SMALL(IF($A$1:$A$180&lt;&gt;"",ROW($A$1:$A$180)),ROW(245:245)),2),"")</f>
        <v/>
      </c>
      <c r="F245" s="121" t="str">
        <f t="array" ref="F245">IFERROR(INDEX($A$1:$C$180,SMALL(IF($A$1:$A$180&lt;&gt;"",ROW($A$1:$A$180)),ROW(245:245)),3),"")</f>
        <v/>
      </c>
      <c r="G245" s="121" t="str">
        <f t="array" ref="G245">IFERROR(INDEX($A$1:$C$100,SMALL(IF($A$1:$A$100&lt;&gt;"",ROW($A$1:$A$100)),ROW(245:245)),4),"")</f>
        <v/>
      </c>
    </row>
    <row r="246" spans="1:7" ht="16.5" x14ac:dyDescent="0.3">
      <c r="A246" t="str">
        <f>IF(AND((ISNUMBER('Surety Calculations Form'!D285)),('Surety Calculations Form'!D285)&gt;0)=TRUE,'Surety Calculations Form'!D285,"")</f>
        <v/>
      </c>
      <c r="B246" t="str">
        <f>IF('Surety Calculations Form'!E286&gt;0,'Surety Calculations Form'!E286,"")</f>
        <v/>
      </c>
      <c r="C246" t="str">
        <f>IF('Surety Calculations Form'!A286&gt;0,'Surety Calculations Form'!A286,"")</f>
        <v/>
      </c>
      <c r="D246" s="121" t="str">
        <f t="array" ref="D246">IFERROR(INDEX($A$1:$C$180,SMALL(IF($A$1:$A$180&lt;&gt;"",ROW($A$1:$A$180)),ROW(246:246)),1),"")</f>
        <v/>
      </c>
      <c r="E246" s="121" t="str">
        <f t="array" ref="E246">IFERROR(INDEX($A$1:$C$180,SMALL(IF($A$1:$A$180&lt;&gt;"",ROW($A$1:$A$180)),ROW(246:246)),2),"")</f>
        <v/>
      </c>
      <c r="F246" s="121" t="str">
        <f t="array" ref="F246">IFERROR(INDEX($A$1:$C$180,SMALL(IF($A$1:$A$180&lt;&gt;"",ROW($A$1:$A$180)),ROW(246:246)),3),"")</f>
        <v/>
      </c>
      <c r="G246" s="121" t="str">
        <f t="array" ref="G246">IFERROR(INDEX($A$1:$C$100,SMALL(IF($A$1:$A$100&lt;&gt;"",ROW($A$1:$A$100)),ROW(246:246)),4),"")</f>
        <v/>
      </c>
    </row>
    <row r="247" spans="1:7" ht="16.5" x14ac:dyDescent="0.3">
      <c r="A247" t="str">
        <f>IF(AND((ISNUMBER('Surety Calculations Form'!D286)),('Surety Calculations Form'!D286)&gt;0)=TRUE,'Surety Calculations Form'!D286,"")</f>
        <v/>
      </c>
      <c r="B247" t="str">
        <f>IF('Surety Calculations Form'!E287&gt;0,'Surety Calculations Form'!E287,"")</f>
        <v/>
      </c>
      <c r="C247" t="str">
        <f>IF('Surety Calculations Form'!A287&gt;0,'Surety Calculations Form'!A287,"")</f>
        <v/>
      </c>
      <c r="D247" s="121" t="str">
        <f t="array" ref="D247">IFERROR(INDEX($A$1:$C$180,SMALL(IF($A$1:$A$180&lt;&gt;"",ROW($A$1:$A$180)),ROW(247:247)),1),"")</f>
        <v/>
      </c>
      <c r="E247" s="121" t="str">
        <f t="array" ref="E247">IFERROR(INDEX($A$1:$C$180,SMALL(IF($A$1:$A$180&lt;&gt;"",ROW($A$1:$A$180)),ROW(247:247)),2),"")</f>
        <v/>
      </c>
      <c r="F247" s="121" t="str">
        <f t="array" ref="F247">IFERROR(INDEX($A$1:$C$180,SMALL(IF($A$1:$A$180&lt;&gt;"",ROW($A$1:$A$180)),ROW(247:247)),3),"")</f>
        <v/>
      </c>
      <c r="G247" s="121" t="str">
        <f t="array" ref="G247">IFERROR(INDEX($A$1:$C$100,SMALL(IF($A$1:$A$100&lt;&gt;"",ROW($A$1:$A$100)),ROW(247:247)),4),"")</f>
        <v/>
      </c>
    </row>
    <row r="248" spans="1:7" ht="16.5" x14ac:dyDescent="0.3">
      <c r="A248" t="str">
        <f>IF(AND((ISNUMBER('Surety Calculations Form'!D287)),('Surety Calculations Form'!D287)&gt;0)=TRUE,'Surety Calculations Form'!D287,"")</f>
        <v/>
      </c>
      <c r="B248" t="str">
        <f>IF('Surety Calculations Form'!E288&gt;0,'Surety Calculations Form'!E288,"")</f>
        <v/>
      </c>
      <c r="C248" t="str">
        <f>IF('Surety Calculations Form'!A288&gt;0,'Surety Calculations Form'!A288,"")</f>
        <v/>
      </c>
      <c r="D248" s="121" t="str">
        <f t="array" ref="D248">IFERROR(INDEX($A$1:$C$180,SMALL(IF($A$1:$A$180&lt;&gt;"",ROW($A$1:$A$180)),ROW(248:248)),1),"")</f>
        <v/>
      </c>
      <c r="E248" s="121" t="str">
        <f t="array" ref="E248">IFERROR(INDEX($A$1:$C$180,SMALL(IF($A$1:$A$180&lt;&gt;"",ROW($A$1:$A$180)),ROW(248:248)),2),"")</f>
        <v/>
      </c>
      <c r="F248" s="121" t="str">
        <f t="array" ref="F248">IFERROR(INDEX($A$1:$C$180,SMALL(IF($A$1:$A$180&lt;&gt;"",ROW($A$1:$A$180)),ROW(248:248)),3),"")</f>
        <v/>
      </c>
      <c r="G248" s="121" t="str">
        <f t="array" ref="G248">IFERROR(INDEX($A$1:$C$100,SMALL(IF($A$1:$A$100&lt;&gt;"",ROW($A$1:$A$100)),ROW(248:248)),4),"")</f>
        <v/>
      </c>
    </row>
    <row r="249" spans="1:7" ht="16.5" x14ac:dyDescent="0.3">
      <c r="A249" t="str">
        <f>IF(AND((ISNUMBER('Surety Calculations Form'!D288)),('Surety Calculations Form'!D288)&gt;0)=TRUE,'Surety Calculations Form'!D288,"")</f>
        <v/>
      </c>
      <c r="B249" t="str">
        <f>IF('Surety Calculations Form'!E289&gt;0,'Surety Calculations Form'!E289,"")</f>
        <v/>
      </c>
      <c r="C249" t="str">
        <f>IF('Surety Calculations Form'!A289&gt;0,'Surety Calculations Form'!A289,"")</f>
        <v/>
      </c>
      <c r="D249" s="121" t="str">
        <f t="array" ref="D249">IFERROR(INDEX($A$1:$C$180,SMALL(IF($A$1:$A$180&lt;&gt;"",ROW($A$1:$A$180)),ROW(249:249)),1),"")</f>
        <v/>
      </c>
      <c r="E249" s="121" t="str">
        <f t="array" ref="E249">IFERROR(INDEX($A$1:$C$180,SMALL(IF($A$1:$A$180&lt;&gt;"",ROW($A$1:$A$180)),ROW(249:249)),2),"")</f>
        <v/>
      </c>
      <c r="F249" s="121" t="str">
        <f t="array" ref="F249">IFERROR(INDEX($A$1:$C$180,SMALL(IF($A$1:$A$180&lt;&gt;"",ROW($A$1:$A$180)),ROW(249:249)),3),"")</f>
        <v/>
      </c>
      <c r="G249" s="121" t="str">
        <f t="array" ref="G249">IFERROR(INDEX($A$1:$C$100,SMALL(IF($A$1:$A$100&lt;&gt;"",ROW($A$1:$A$100)),ROW(249:249)),4),"")</f>
        <v/>
      </c>
    </row>
    <row r="250" spans="1:7" ht="16.5" x14ac:dyDescent="0.3">
      <c r="A250" t="str">
        <f>IF(AND((ISNUMBER('Surety Calculations Form'!D289)),('Surety Calculations Form'!D289)&gt;0)=TRUE,'Surety Calculations Form'!D289,"")</f>
        <v/>
      </c>
      <c r="B250" t="str">
        <f>IF('Surety Calculations Form'!E290&gt;0,'Surety Calculations Form'!E290,"")</f>
        <v/>
      </c>
      <c r="C250" t="str">
        <f>IF('Surety Calculations Form'!A290&gt;0,'Surety Calculations Form'!A290,"")</f>
        <v/>
      </c>
      <c r="D250" s="121" t="str">
        <f t="array" ref="D250">IFERROR(INDEX($A$1:$C$180,SMALL(IF($A$1:$A$180&lt;&gt;"",ROW($A$1:$A$180)),ROW(250:250)),1),"")</f>
        <v/>
      </c>
      <c r="E250" s="121" t="str">
        <f t="array" ref="E250">IFERROR(INDEX($A$1:$C$180,SMALL(IF($A$1:$A$180&lt;&gt;"",ROW($A$1:$A$180)),ROW(250:250)),2),"")</f>
        <v/>
      </c>
      <c r="F250" s="121" t="str">
        <f t="array" ref="F250">IFERROR(INDEX($A$1:$C$180,SMALL(IF($A$1:$A$180&lt;&gt;"",ROW($A$1:$A$180)),ROW(250:250)),3),"")</f>
        <v/>
      </c>
      <c r="G250" s="121" t="str">
        <f t="array" ref="G250">IFERROR(INDEX($A$1:$C$100,SMALL(IF($A$1:$A$100&lt;&gt;"",ROW($A$1:$A$100)),ROW(250:250)),4),"")</f>
        <v/>
      </c>
    </row>
    <row r="251" spans="1:7" ht="16.5" x14ac:dyDescent="0.3">
      <c r="A251" t="str">
        <f>IF(AND((ISNUMBER('Surety Calculations Form'!D290)),('Surety Calculations Form'!D290)&gt;0)=TRUE,'Surety Calculations Form'!D290,"")</f>
        <v/>
      </c>
      <c r="B251" t="str">
        <f>IF('Surety Calculations Form'!E291&gt;0,'Surety Calculations Form'!E291,"")</f>
        <v/>
      </c>
      <c r="C251" t="str">
        <f>IF('Surety Calculations Form'!A291&gt;0,'Surety Calculations Form'!A291,"")</f>
        <v/>
      </c>
      <c r="D251" s="121" t="str">
        <f t="array" ref="D251">IFERROR(INDEX($A$1:$C$180,SMALL(IF($A$1:$A$180&lt;&gt;"",ROW($A$1:$A$180)),ROW(251:251)),1),"")</f>
        <v/>
      </c>
      <c r="E251" s="121" t="str">
        <f t="array" ref="E251">IFERROR(INDEX($A$1:$C$180,SMALL(IF($A$1:$A$180&lt;&gt;"",ROW($A$1:$A$180)),ROW(251:251)),2),"")</f>
        <v/>
      </c>
      <c r="F251" s="121" t="str">
        <f t="array" ref="F251">IFERROR(INDEX($A$1:$C$180,SMALL(IF($A$1:$A$180&lt;&gt;"",ROW($A$1:$A$180)),ROW(251:251)),3),"")</f>
        <v/>
      </c>
      <c r="G251" s="121" t="str">
        <f t="array" ref="G251">IFERROR(INDEX($A$1:$C$100,SMALL(IF($A$1:$A$100&lt;&gt;"",ROW($A$1:$A$100)),ROW(251:251)),4),"")</f>
        <v/>
      </c>
    </row>
    <row r="252" spans="1:7" ht="16.5" x14ac:dyDescent="0.3">
      <c r="A252" t="str">
        <f>IF(AND((ISNUMBER('Surety Calculations Form'!D291)),('Surety Calculations Form'!D291)&gt;0)=TRUE,'Surety Calculations Form'!D291,"")</f>
        <v/>
      </c>
      <c r="B252" t="str">
        <f>IF('Surety Calculations Form'!E292&gt;0,'Surety Calculations Form'!E292,"")</f>
        <v/>
      </c>
      <c r="C252" t="str">
        <f>IF('Surety Calculations Form'!A292&gt;0,'Surety Calculations Form'!A292,"")</f>
        <v/>
      </c>
      <c r="D252" s="121" t="str">
        <f t="array" ref="D252">IFERROR(INDEX($A$1:$C$180,SMALL(IF($A$1:$A$180&lt;&gt;"",ROW($A$1:$A$180)),ROW(252:252)),1),"")</f>
        <v/>
      </c>
      <c r="E252" s="121" t="str">
        <f t="array" ref="E252">IFERROR(INDEX($A$1:$C$180,SMALL(IF($A$1:$A$180&lt;&gt;"",ROW($A$1:$A$180)),ROW(252:252)),2),"")</f>
        <v/>
      </c>
      <c r="F252" s="121" t="str">
        <f t="array" ref="F252">IFERROR(INDEX($A$1:$C$180,SMALL(IF($A$1:$A$180&lt;&gt;"",ROW($A$1:$A$180)),ROW(252:252)),3),"")</f>
        <v/>
      </c>
      <c r="G252" s="121" t="str">
        <f t="array" ref="G252">IFERROR(INDEX($A$1:$C$100,SMALL(IF($A$1:$A$100&lt;&gt;"",ROW($A$1:$A$100)),ROW(252:252)),4),"")</f>
        <v/>
      </c>
    </row>
    <row r="253" spans="1:7" ht="16.5" x14ac:dyDescent="0.3">
      <c r="A253" t="str">
        <f>IF(AND((ISNUMBER('Surety Calculations Form'!D292)),('Surety Calculations Form'!D292)&gt;0)=TRUE,'Surety Calculations Form'!D292,"")</f>
        <v/>
      </c>
      <c r="B253" t="str">
        <f>IF('Surety Calculations Form'!E293&gt;0,'Surety Calculations Form'!E293,"")</f>
        <v/>
      </c>
      <c r="C253" t="str">
        <f>IF('Surety Calculations Form'!A293&gt;0,'Surety Calculations Form'!A293,"")</f>
        <v/>
      </c>
      <c r="D253" s="121" t="str">
        <f t="array" ref="D253">IFERROR(INDEX($A$1:$C$180,SMALL(IF($A$1:$A$180&lt;&gt;"",ROW($A$1:$A$180)),ROW(253:253)),1),"")</f>
        <v/>
      </c>
      <c r="E253" s="121" t="str">
        <f t="array" ref="E253">IFERROR(INDEX($A$1:$C$180,SMALL(IF($A$1:$A$180&lt;&gt;"",ROW($A$1:$A$180)),ROW(253:253)),2),"")</f>
        <v/>
      </c>
      <c r="F253" s="121" t="str">
        <f t="array" ref="F253">IFERROR(INDEX($A$1:$C$180,SMALL(IF($A$1:$A$180&lt;&gt;"",ROW($A$1:$A$180)),ROW(253:253)),3),"")</f>
        <v/>
      </c>
      <c r="G253" s="121" t="str">
        <f t="array" ref="G253">IFERROR(INDEX($A$1:$C$100,SMALL(IF($A$1:$A$100&lt;&gt;"",ROW($A$1:$A$100)),ROW(253:253)),4),"")</f>
        <v/>
      </c>
    </row>
    <row r="254" spans="1:7" ht="16.5" x14ac:dyDescent="0.3">
      <c r="A254" t="str">
        <f>IF(AND((ISNUMBER('Surety Calculations Form'!D293)),('Surety Calculations Form'!D293)&gt;0)=TRUE,'Surety Calculations Form'!D293,"")</f>
        <v/>
      </c>
      <c r="B254" t="str">
        <f>IF('Surety Calculations Form'!E294&gt;0,'Surety Calculations Form'!E294,"")</f>
        <v/>
      </c>
      <c r="C254" t="str">
        <f>IF('Surety Calculations Form'!A294&gt;0,'Surety Calculations Form'!A294,"")</f>
        <v/>
      </c>
      <c r="D254" s="121" t="str">
        <f t="array" ref="D254">IFERROR(INDEX($A$1:$C$180,SMALL(IF($A$1:$A$180&lt;&gt;"",ROW($A$1:$A$180)),ROW(254:254)),1),"")</f>
        <v/>
      </c>
      <c r="E254" s="121" t="str">
        <f t="array" ref="E254">IFERROR(INDEX($A$1:$C$180,SMALL(IF($A$1:$A$180&lt;&gt;"",ROW($A$1:$A$180)),ROW(254:254)),2),"")</f>
        <v/>
      </c>
      <c r="F254" s="121" t="str">
        <f t="array" ref="F254">IFERROR(INDEX($A$1:$C$180,SMALL(IF($A$1:$A$180&lt;&gt;"",ROW($A$1:$A$180)),ROW(254:254)),3),"")</f>
        <v/>
      </c>
      <c r="G254" s="121" t="str">
        <f t="array" ref="G254">IFERROR(INDEX($A$1:$C$100,SMALL(IF($A$1:$A$100&lt;&gt;"",ROW($A$1:$A$100)),ROW(254:254)),4),"")</f>
        <v/>
      </c>
    </row>
    <row r="255" spans="1:7" ht="16.5" x14ac:dyDescent="0.3">
      <c r="A255" t="str">
        <f>IF(AND((ISNUMBER('Surety Calculations Form'!D294)),('Surety Calculations Form'!D294)&gt;0)=TRUE,'Surety Calculations Form'!D294,"")</f>
        <v/>
      </c>
      <c r="B255" t="str">
        <f>IF('Surety Calculations Form'!E295&gt;0,'Surety Calculations Form'!E295,"")</f>
        <v/>
      </c>
      <c r="C255" t="str">
        <f>IF('Surety Calculations Form'!A295&gt;0,'Surety Calculations Form'!A295,"")</f>
        <v/>
      </c>
      <c r="D255" s="121" t="str">
        <f t="array" ref="D255">IFERROR(INDEX($A$1:$C$180,SMALL(IF($A$1:$A$180&lt;&gt;"",ROW($A$1:$A$180)),ROW(255:255)),1),"")</f>
        <v/>
      </c>
      <c r="E255" s="121" t="str">
        <f t="array" ref="E255">IFERROR(INDEX($A$1:$C$180,SMALL(IF($A$1:$A$180&lt;&gt;"",ROW($A$1:$A$180)),ROW(255:255)),2),"")</f>
        <v/>
      </c>
      <c r="F255" s="121" t="str">
        <f t="array" ref="F255">IFERROR(INDEX($A$1:$C$180,SMALL(IF($A$1:$A$180&lt;&gt;"",ROW($A$1:$A$180)),ROW(255:255)),3),"")</f>
        <v/>
      </c>
      <c r="G255" s="121" t="str">
        <f t="array" ref="G255">IFERROR(INDEX($A$1:$C$100,SMALL(IF($A$1:$A$100&lt;&gt;"",ROW($A$1:$A$100)),ROW(255:255)),4),"")</f>
        <v/>
      </c>
    </row>
    <row r="256" spans="1:7" ht="16.5" x14ac:dyDescent="0.3">
      <c r="A256" t="str">
        <f>IF(AND((ISNUMBER('Surety Calculations Form'!D295)),('Surety Calculations Form'!D295)&gt;0)=TRUE,'Surety Calculations Form'!D295,"")</f>
        <v/>
      </c>
      <c r="B256" t="str">
        <f>IF('Surety Calculations Form'!E296&gt;0,'Surety Calculations Form'!E296,"")</f>
        <v/>
      </c>
      <c r="C256" t="str">
        <f>IF('Surety Calculations Form'!A296&gt;0,'Surety Calculations Form'!A296,"")</f>
        <v/>
      </c>
      <c r="D256" s="121" t="str">
        <f t="array" ref="D256">IFERROR(INDEX($A$1:$C$180,SMALL(IF($A$1:$A$180&lt;&gt;"",ROW($A$1:$A$180)),ROW(256:256)),1),"")</f>
        <v/>
      </c>
      <c r="E256" s="121" t="str">
        <f t="array" ref="E256">IFERROR(INDEX($A$1:$C$180,SMALL(IF($A$1:$A$180&lt;&gt;"",ROW($A$1:$A$180)),ROW(256:256)),2),"")</f>
        <v/>
      </c>
      <c r="F256" s="121" t="str">
        <f t="array" ref="F256">IFERROR(INDEX($A$1:$C$180,SMALL(IF($A$1:$A$180&lt;&gt;"",ROW($A$1:$A$180)),ROW(256:256)),3),"")</f>
        <v/>
      </c>
      <c r="G256" s="121" t="str">
        <f t="array" ref="G256">IFERROR(INDEX($A$1:$C$100,SMALL(IF($A$1:$A$100&lt;&gt;"",ROW($A$1:$A$100)),ROW(256:256)),4),"")</f>
        <v/>
      </c>
    </row>
    <row r="257" spans="1:7" ht="16.5" x14ac:dyDescent="0.3">
      <c r="A257" t="str">
        <f>IF(AND((ISNUMBER('Surety Calculations Form'!D296)),('Surety Calculations Form'!D296)&gt;0)=TRUE,'Surety Calculations Form'!D296,"")</f>
        <v/>
      </c>
      <c r="B257" t="str">
        <f>IF('Surety Calculations Form'!E297&gt;0,'Surety Calculations Form'!E297,"")</f>
        <v/>
      </c>
      <c r="C257" t="str">
        <f>IF('Surety Calculations Form'!A297&gt;0,'Surety Calculations Form'!A297,"")</f>
        <v/>
      </c>
      <c r="D257" s="121" t="str">
        <f t="array" ref="D257">IFERROR(INDEX($A$1:$C$180,SMALL(IF($A$1:$A$180&lt;&gt;"",ROW($A$1:$A$180)),ROW(257:257)),1),"")</f>
        <v/>
      </c>
      <c r="E257" s="121" t="str">
        <f t="array" ref="E257">IFERROR(INDEX($A$1:$C$180,SMALL(IF($A$1:$A$180&lt;&gt;"",ROW($A$1:$A$180)),ROW(257:257)),2),"")</f>
        <v/>
      </c>
      <c r="F257" s="121" t="str">
        <f t="array" ref="F257">IFERROR(INDEX($A$1:$C$180,SMALL(IF($A$1:$A$180&lt;&gt;"",ROW($A$1:$A$180)),ROW(257:257)),3),"")</f>
        <v/>
      </c>
      <c r="G257" s="121" t="str">
        <f t="array" ref="G257">IFERROR(INDEX($A$1:$C$100,SMALL(IF($A$1:$A$100&lt;&gt;"",ROW($A$1:$A$100)),ROW(257:257)),4),"")</f>
        <v/>
      </c>
    </row>
    <row r="258" spans="1:7" ht="16.5" x14ac:dyDescent="0.3">
      <c r="A258" t="str">
        <f>IF(AND((ISNUMBER('Surety Calculations Form'!D297)),('Surety Calculations Form'!D297)&gt;0)=TRUE,'Surety Calculations Form'!D297,"")</f>
        <v/>
      </c>
      <c r="B258" t="str">
        <f>IF('Surety Calculations Form'!E298&gt;0,'Surety Calculations Form'!E298,"")</f>
        <v/>
      </c>
      <c r="C258" t="str">
        <f>IF('Surety Calculations Form'!A298&gt;0,'Surety Calculations Form'!A298,"")</f>
        <v/>
      </c>
      <c r="D258" s="121" t="str">
        <f t="array" ref="D258">IFERROR(INDEX($A$1:$C$180,SMALL(IF($A$1:$A$180&lt;&gt;"",ROW($A$1:$A$180)),ROW(258:258)),1),"")</f>
        <v/>
      </c>
      <c r="E258" s="121" t="str">
        <f t="array" ref="E258">IFERROR(INDEX($A$1:$C$180,SMALL(IF($A$1:$A$180&lt;&gt;"",ROW($A$1:$A$180)),ROW(258:258)),2),"")</f>
        <v/>
      </c>
      <c r="F258" s="121" t="str">
        <f t="array" ref="F258">IFERROR(INDEX($A$1:$C$180,SMALL(IF($A$1:$A$180&lt;&gt;"",ROW($A$1:$A$180)),ROW(258:258)),3),"")</f>
        <v/>
      </c>
      <c r="G258" s="121" t="str">
        <f t="array" ref="G258">IFERROR(INDEX($A$1:$C$100,SMALL(IF($A$1:$A$100&lt;&gt;"",ROW($A$1:$A$100)),ROW(258:258)),4),"")</f>
        <v/>
      </c>
    </row>
    <row r="259" spans="1:7" ht="16.5" x14ac:dyDescent="0.3">
      <c r="A259" t="str">
        <f>IF(AND((ISNUMBER('Surety Calculations Form'!D298)),('Surety Calculations Form'!D298)&gt;0)=TRUE,'Surety Calculations Form'!D298,"")</f>
        <v/>
      </c>
      <c r="B259" t="str">
        <f>IF('Surety Calculations Form'!E299&gt;0,'Surety Calculations Form'!E299,"")</f>
        <v/>
      </c>
      <c r="C259" t="str">
        <f>IF('Surety Calculations Form'!A299&gt;0,'Surety Calculations Form'!A299,"")</f>
        <v/>
      </c>
      <c r="D259" s="121" t="str">
        <f t="array" ref="D259">IFERROR(INDEX($A$1:$C$180,SMALL(IF($A$1:$A$180&lt;&gt;"",ROW($A$1:$A$180)),ROW(259:259)),1),"")</f>
        <v/>
      </c>
      <c r="E259" s="121" t="str">
        <f t="array" ref="E259">IFERROR(INDEX($A$1:$C$180,SMALL(IF($A$1:$A$180&lt;&gt;"",ROW($A$1:$A$180)),ROW(259:259)),2),"")</f>
        <v/>
      </c>
      <c r="F259" s="121" t="str">
        <f t="array" ref="F259">IFERROR(INDEX($A$1:$C$180,SMALL(IF($A$1:$A$180&lt;&gt;"",ROW($A$1:$A$180)),ROW(259:259)),3),"")</f>
        <v/>
      </c>
      <c r="G259" s="121" t="str">
        <f t="array" ref="G259">IFERROR(INDEX($A$1:$C$100,SMALL(IF($A$1:$A$100&lt;&gt;"",ROW($A$1:$A$100)),ROW(259:259)),4),"")</f>
        <v/>
      </c>
    </row>
    <row r="260" spans="1:7" ht="16.5" x14ac:dyDescent="0.3">
      <c r="A260" t="str">
        <f>IF((ISNUMBER('Surety Calculations Form'!D299))=TRUE,'Surety Calculations Form'!D299,"")</f>
        <v/>
      </c>
      <c r="B260" t="str">
        <f>IF('Surety Calculations Form'!E300&gt;0,'Surety Calculations Form'!E300,"")</f>
        <v/>
      </c>
      <c r="C260" t="str">
        <f>IF('Surety Calculations Form'!A300&gt;0,'Surety Calculations Form'!A300,"")</f>
        <v/>
      </c>
      <c r="D260" s="121" t="str">
        <f t="array" ref="D260">IFERROR(INDEX($A$1:$C$180,SMALL(IF($A$1:$A$180&lt;&gt;"",ROW($A$1:$A$180)),ROW(260:260)),1),"")</f>
        <v/>
      </c>
      <c r="E260" s="121" t="str">
        <f t="array" ref="E260">IFERROR(INDEX($A$1:$C$180,SMALL(IF($A$1:$A$180&lt;&gt;"",ROW($A$1:$A$180)),ROW(260:260)),2),"")</f>
        <v/>
      </c>
      <c r="F260" s="121" t="str">
        <f t="array" ref="F260">IFERROR(INDEX($A$1:$C$180,SMALL(IF($A$1:$A$180&lt;&gt;"",ROW($A$1:$A$180)),ROW(260:260)),3),"")</f>
        <v/>
      </c>
      <c r="G260" s="121" t="str">
        <f t="array" ref="G260">IFERROR(INDEX($A$1:$C$100,SMALL(IF($A$1:$A$100&lt;&gt;"",ROW($A$1:$A$100)),ROW(260:260)),4),"")</f>
        <v/>
      </c>
    </row>
    <row r="261" spans="1:7" ht="16.5" x14ac:dyDescent="0.3">
      <c r="A261" t="str">
        <f>IF((ISNUMBER('Surety Calculations Form'!D300))=TRUE,'Surety Calculations Form'!D300,"")</f>
        <v/>
      </c>
      <c r="B261" t="str">
        <f>IF('Surety Calculations Form'!E301&gt;0,'Surety Calculations Form'!E301,"")</f>
        <v/>
      </c>
      <c r="C261" t="str">
        <f>IF('Surety Calculations Form'!A301&gt;0,'Surety Calculations Form'!A301,"")</f>
        <v/>
      </c>
      <c r="D261" s="121" t="str">
        <f t="array" ref="D261">IFERROR(INDEX($A$1:$C$180,SMALL(IF($A$1:$A$180&lt;&gt;"",ROW($A$1:$A$180)),ROW(261:261)),1),"")</f>
        <v/>
      </c>
      <c r="E261" s="121" t="str">
        <f t="array" ref="E261">IFERROR(INDEX($A$1:$C$180,SMALL(IF($A$1:$A$180&lt;&gt;"",ROW($A$1:$A$180)),ROW(261:261)),2),"")</f>
        <v/>
      </c>
      <c r="F261" s="121" t="str">
        <f t="array" ref="F261">IFERROR(INDEX($A$1:$C$180,SMALL(IF($A$1:$A$180&lt;&gt;"",ROW($A$1:$A$180)),ROW(261:261)),3),"")</f>
        <v/>
      </c>
      <c r="G261" s="121" t="str">
        <f t="array" ref="G261">IFERROR(INDEX($A$1:$C$100,SMALL(IF($A$1:$A$100&lt;&gt;"",ROW($A$1:$A$100)),ROW(261:261)),4),"")</f>
        <v/>
      </c>
    </row>
    <row r="262" spans="1:7" ht="16.5" x14ac:dyDescent="0.3">
      <c r="A262" t="str">
        <f>IF((ISNUMBER('Surety Calculations Form'!D301))=TRUE,'Surety Calculations Form'!D301,"")</f>
        <v/>
      </c>
      <c r="B262" t="str">
        <f>IF('Surety Calculations Form'!E302&gt;0,'Surety Calculations Form'!E302,"")</f>
        <v/>
      </c>
      <c r="C262" t="str">
        <f>IF('Surety Calculations Form'!A302&gt;0,'Surety Calculations Form'!A302,"")</f>
        <v/>
      </c>
      <c r="D262" s="121" t="str">
        <f t="array" ref="D262">IFERROR(INDEX($A$1:$C$180,SMALL(IF($A$1:$A$180&lt;&gt;"",ROW($A$1:$A$180)),ROW(262:262)),1),"")</f>
        <v/>
      </c>
      <c r="E262" s="121" t="str">
        <f t="array" ref="E262">IFERROR(INDEX($A$1:$C$180,SMALL(IF($A$1:$A$180&lt;&gt;"",ROW($A$1:$A$180)),ROW(262:262)),2),"")</f>
        <v/>
      </c>
      <c r="F262" s="121" t="str">
        <f t="array" ref="F262">IFERROR(INDEX($A$1:$C$180,SMALL(IF($A$1:$A$180&lt;&gt;"",ROW($A$1:$A$180)),ROW(262:262)),3),"")</f>
        <v/>
      </c>
      <c r="G262" s="121" t="str">
        <f t="array" ref="G262">IFERROR(INDEX($A$1:$C$100,SMALL(IF($A$1:$A$100&lt;&gt;"",ROW($A$1:$A$100)),ROW(262:262)),4),"")</f>
        <v/>
      </c>
    </row>
    <row r="263" spans="1:7" ht="16.5" x14ac:dyDescent="0.3">
      <c r="A263" t="str">
        <f>IF((ISNUMBER('Surety Calculations Form'!D302))=TRUE,'Surety Calculations Form'!D302,"")</f>
        <v/>
      </c>
      <c r="B263" t="str">
        <f>IF('Surety Calculations Form'!E303&gt;0,'Surety Calculations Form'!E303,"")</f>
        <v/>
      </c>
      <c r="C263" t="str">
        <f>IF('Surety Calculations Form'!A303&gt;0,'Surety Calculations Form'!A303,"")</f>
        <v/>
      </c>
      <c r="D263" s="121" t="str">
        <f t="array" ref="D263">IFERROR(INDEX($A$1:$C$180,SMALL(IF($A$1:$A$180&lt;&gt;"",ROW($A$1:$A$180)),ROW(263:263)),1),"")</f>
        <v/>
      </c>
      <c r="E263" s="121" t="str">
        <f t="array" ref="E263">IFERROR(INDEX($A$1:$C$180,SMALL(IF($A$1:$A$180&lt;&gt;"",ROW($A$1:$A$180)),ROW(263:263)),2),"")</f>
        <v/>
      </c>
      <c r="F263" s="121" t="str">
        <f t="array" ref="F263">IFERROR(INDEX($A$1:$C$180,SMALL(IF($A$1:$A$180&lt;&gt;"",ROW($A$1:$A$180)),ROW(263:263)),3),"")</f>
        <v/>
      </c>
      <c r="G263" s="121" t="str">
        <f t="array" ref="G263">IFERROR(INDEX($A$1:$C$100,SMALL(IF($A$1:$A$100&lt;&gt;"",ROW($A$1:$A$100)),ROW(263:263)),4),"")</f>
        <v/>
      </c>
    </row>
    <row r="264" spans="1:7" ht="16.5" x14ac:dyDescent="0.3">
      <c r="A264" t="str">
        <f>IF((ISNUMBER('Surety Calculations Form'!D303))=TRUE,'Surety Calculations Form'!D303,"")</f>
        <v/>
      </c>
      <c r="B264" t="str">
        <f>IF('Surety Calculations Form'!E304&gt;0,'Surety Calculations Form'!E304,"")</f>
        <v/>
      </c>
      <c r="C264" t="str">
        <f>IF('Surety Calculations Form'!A304&gt;0,'Surety Calculations Form'!A304,"")</f>
        <v/>
      </c>
      <c r="D264" s="121" t="str">
        <f t="array" ref="D264">IFERROR(INDEX($A$1:$C$180,SMALL(IF($A$1:$A$180&lt;&gt;"",ROW($A$1:$A$180)),ROW(264:264)),1),"")</f>
        <v/>
      </c>
      <c r="E264" s="121" t="str">
        <f t="array" ref="E264">IFERROR(INDEX($A$1:$C$180,SMALL(IF($A$1:$A$180&lt;&gt;"",ROW($A$1:$A$180)),ROW(264:264)),2),"")</f>
        <v/>
      </c>
      <c r="F264" s="121" t="str">
        <f t="array" ref="F264">IFERROR(INDEX($A$1:$C$180,SMALL(IF($A$1:$A$180&lt;&gt;"",ROW($A$1:$A$180)),ROW(264:264)),3),"")</f>
        <v/>
      </c>
      <c r="G264" s="121" t="str">
        <f t="array" ref="G264">IFERROR(INDEX($A$1:$C$100,SMALL(IF($A$1:$A$100&lt;&gt;"",ROW($A$1:$A$100)),ROW(264:264)),4),"")</f>
        <v/>
      </c>
    </row>
    <row r="265" spans="1:7" ht="16.5" x14ac:dyDescent="0.3">
      <c r="A265" t="str">
        <f>IF((ISNUMBER('Surety Calculations Form'!D304))=TRUE,'Surety Calculations Form'!D304,"")</f>
        <v/>
      </c>
      <c r="B265" t="str">
        <f>IF('Surety Calculations Form'!E305&gt;0,'Surety Calculations Form'!E305,"")</f>
        <v/>
      </c>
      <c r="C265" t="str">
        <f>IF('Surety Calculations Form'!A305&gt;0,'Surety Calculations Form'!A305,"")</f>
        <v/>
      </c>
      <c r="D265" s="121" t="str">
        <f t="array" ref="D265">IFERROR(INDEX($A$1:$C$180,SMALL(IF($A$1:$A$180&lt;&gt;"",ROW($A$1:$A$180)),ROW(265:265)),1),"")</f>
        <v/>
      </c>
      <c r="E265" s="121" t="str">
        <f t="array" ref="E265">IFERROR(INDEX($A$1:$C$180,SMALL(IF($A$1:$A$180&lt;&gt;"",ROW($A$1:$A$180)),ROW(265:265)),2),"")</f>
        <v/>
      </c>
      <c r="F265" s="121" t="str">
        <f t="array" ref="F265">IFERROR(INDEX($A$1:$C$180,SMALL(IF($A$1:$A$180&lt;&gt;"",ROW($A$1:$A$180)),ROW(265:265)),3),"")</f>
        <v/>
      </c>
      <c r="G265" s="121" t="str">
        <f t="array" ref="G265">IFERROR(INDEX($A$1:$C$100,SMALL(IF($A$1:$A$100&lt;&gt;"",ROW($A$1:$A$100)),ROW(265:265)),4),"")</f>
        <v/>
      </c>
    </row>
    <row r="266" spans="1:7" ht="16.5" x14ac:dyDescent="0.3">
      <c r="A266" t="str">
        <f>IF((ISNUMBER('Surety Calculations Form'!D305))=TRUE,'Surety Calculations Form'!D305,"")</f>
        <v/>
      </c>
      <c r="B266" t="str">
        <f>IF('Surety Calculations Form'!E306&gt;0,'Surety Calculations Form'!E306,"")</f>
        <v/>
      </c>
      <c r="C266" t="str">
        <f>IF('Surety Calculations Form'!A306&gt;0,'Surety Calculations Form'!A306,"")</f>
        <v/>
      </c>
      <c r="D266" s="121" t="str">
        <f t="array" ref="D266">IFERROR(INDEX($A$1:$C$180,SMALL(IF($A$1:$A$180&lt;&gt;"",ROW($A$1:$A$180)),ROW(266:266)),1),"")</f>
        <v/>
      </c>
      <c r="E266" s="121" t="str">
        <f t="array" ref="E266">IFERROR(INDEX($A$1:$C$180,SMALL(IF($A$1:$A$180&lt;&gt;"",ROW($A$1:$A$180)),ROW(266:266)),2),"")</f>
        <v/>
      </c>
      <c r="F266" s="121" t="str">
        <f t="array" ref="F266">IFERROR(INDEX($A$1:$C$180,SMALL(IF($A$1:$A$180&lt;&gt;"",ROW($A$1:$A$180)),ROW(266:266)),3),"")</f>
        <v/>
      </c>
      <c r="G266" s="121" t="str">
        <f t="array" ref="G266">IFERROR(INDEX($A$1:$C$100,SMALL(IF($A$1:$A$100&lt;&gt;"",ROW($A$1:$A$100)),ROW(266:266)),4),"")</f>
        <v/>
      </c>
    </row>
    <row r="267" spans="1:7" ht="16.5" x14ac:dyDescent="0.3">
      <c r="A267" t="str">
        <f>IF((ISNUMBER('Surety Calculations Form'!D306))=TRUE,'Surety Calculations Form'!D306,"")</f>
        <v/>
      </c>
      <c r="B267" t="str">
        <f>IF('Surety Calculations Form'!E307&gt;0,'Surety Calculations Form'!E307,"")</f>
        <v/>
      </c>
      <c r="C267" t="str">
        <f>IF('Surety Calculations Form'!A307&gt;0,'Surety Calculations Form'!A307,"")</f>
        <v/>
      </c>
      <c r="D267" s="121" t="str">
        <f t="array" ref="D267">IFERROR(INDEX($A$1:$C$180,SMALL(IF($A$1:$A$180&lt;&gt;"",ROW($A$1:$A$180)),ROW(267:267)),1),"")</f>
        <v/>
      </c>
      <c r="E267" s="121" t="str">
        <f t="array" ref="E267">IFERROR(INDEX($A$1:$C$180,SMALL(IF($A$1:$A$180&lt;&gt;"",ROW($A$1:$A$180)),ROW(267:267)),2),"")</f>
        <v/>
      </c>
      <c r="F267" s="121" t="str">
        <f t="array" ref="F267">IFERROR(INDEX($A$1:$C$180,SMALL(IF($A$1:$A$180&lt;&gt;"",ROW($A$1:$A$180)),ROW(267:267)),3),"")</f>
        <v/>
      </c>
      <c r="G267" s="121" t="str">
        <f t="array" ref="G267">IFERROR(INDEX($A$1:$C$100,SMALL(IF($A$1:$A$100&lt;&gt;"",ROW($A$1:$A$100)),ROW(267:267)),4),"")</f>
        <v/>
      </c>
    </row>
    <row r="268" spans="1:7" ht="16.5" x14ac:dyDescent="0.3">
      <c r="A268" t="str">
        <f>IF((ISNUMBER('Surety Calculations Form'!D307))=TRUE,'Surety Calculations Form'!D307,"")</f>
        <v/>
      </c>
      <c r="B268" t="str">
        <f>IF('Surety Calculations Form'!E308&gt;0,'Surety Calculations Form'!E308,"")</f>
        <v/>
      </c>
      <c r="C268" t="str">
        <f>IF('Surety Calculations Form'!A308&gt;0,'Surety Calculations Form'!A308,"")</f>
        <v/>
      </c>
      <c r="D268" s="121" t="str">
        <f t="array" ref="D268">IFERROR(INDEX($A$1:$C$180,SMALL(IF($A$1:$A$180&lt;&gt;"",ROW($A$1:$A$180)),ROW(268:268)),1),"")</f>
        <v/>
      </c>
      <c r="E268" s="121" t="str">
        <f t="array" ref="E268">IFERROR(INDEX($A$1:$C$180,SMALL(IF($A$1:$A$180&lt;&gt;"",ROW($A$1:$A$180)),ROW(268:268)),2),"")</f>
        <v/>
      </c>
      <c r="F268" s="121" t="str">
        <f t="array" ref="F268">IFERROR(INDEX($A$1:$C$180,SMALL(IF($A$1:$A$180&lt;&gt;"",ROW($A$1:$A$180)),ROW(268:268)),3),"")</f>
        <v/>
      </c>
      <c r="G268" s="121" t="str">
        <f t="array" ref="G268">IFERROR(INDEX($A$1:$C$100,SMALL(IF($A$1:$A$100&lt;&gt;"",ROW($A$1:$A$100)),ROW(268:268)),4),"")</f>
        <v/>
      </c>
    </row>
    <row r="269" spans="1:7" ht="16.5" x14ac:dyDescent="0.3">
      <c r="A269" t="str">
        <f>IF((ISNUMBER('Surety Calculations Form'!D308))=TRUE,'Surety Calculations Form'!D308,"")</f>
        <v/>
      </c>
      <c r="B269" t="str">
        <f>IF('Surety Calculations Form'!E309&gt;0,'Surety Calculations Form'!E309,"")</f>
        <v/>
      </c>
      <c r="C269" t="str">
        <f>IF('Surety Calculations Form'!A309&gt;0,'Surety Calculations Form'!A309,"")</f>
        <v/>
      </c>
      <c r="D269" s="121" t="str">
        <f t="array" ref="D269">IFERROR(INDEX($A$1:$C$180,SMALL(IF($A$1:$A$180&lt;&gt;"",ROW($A$1:$A$180)),ROW(269:269)),1),"")</f>
        <v/>
      </c>
      <c r="E269" s="121" t="str">
        <f t="array" ref="E269">IFERROR(INDEX($A$1:$C$180,SMALL(IF($A$1:$A$180&lt;&gt;"",ROW($A$1:$A$180)),ROW(269:269)),2),"")</f>
        <v/>
      </c>
      <c r="F269" s="121" t="str">
        <f t="array" ref="F269">IFERROR(INDEX($A$1:$C$180,SMALL(IF($A$1:$A$180&lt;&gt;"",ROW($A$1:$A$180)),ROW(269:269)),3),"")</f>
        <v/>
      </c>
      <c r="G269" s="121" t="str">
        <f t="array" ref="G269">IFERROR(INDEX($A$1:$C$100,SMALL(IF($A$1:$A$100&lt;&gt;"",ROW($A$1:$A$100)),ROW(269:269)),4),"")</f>
        <v/>
      </c>
    </row>
    <row r="270" spans="1:7" ht="16.5" x14ac:dyDescent="0.3">
      <c r="A270" t="str">
        <f>IF((ISNUMBER('Surety Calculations Form'!D309))=TRUE,'Surety Calculations Form'!D309,"")</f>
        <v/>
      </c>
      <c r="B270" t="str">
        <f>IF('Surety Calculations Form'!E310&gt;0,'Surety Calculations Form'!E310,"")</f>
        <v/>
      </c>
      <c r="C270" t="str">
        <f>IF('Surety Calculations Form'!A310&gt;0,'Surety Calculations Form'!A310,"")</f>
        <v/>
      </c>
      <c r="D270" s="121" t="str">
        <f t="array" ref="D270">IFERROR(INDEX($A$1:$C$180,SMALL(IF($A$1:$A$180&lt;&gt;"",ROW($A$1:$A$180)),ROW(270:270)),1),"")</f>
        <v/>
      </c>
      <c r="E270" s="121" t="str">
        <f t="array" ref="E270">IFERROR(INDEX($A$1:$C$180,SMALL(IF($A$1:$A$180&lt;&gt;"",ROW($A$1:$A$180)),ROW(270:270)),2),"")</f>
        <v/>
      </c>
      <c r="F270" s="121" t="str">
        <f t="array" ref="F270">IFERROR(INDEX($A$1:$C$180,SMALL(IF($A$1:$A$180&lt;&gt;"",ROW($A$1:$A$180)),ROW(270:270)),3),"")</f>
        <v/>
      </c>
      <c r="G270" s="121" t="str">
        <f t="array" ref="G270">IFERROR(INDEX($A$1:$C$100,SMALL(IF($A$1:$A$100&lt;&gt;"",ROW($A$1:$A$100)),ROW(270:270)),4),"")</f>
        <v/>
      </c>
    </row>
    <row r="271" spans="1:7" ht="16.5" x14ac:dyDescent="0.3">
      <c r="A271" t="str">
        <f>IF((ISNUMBER('Surety Calculations Form'!D310))=TRUE,'Surety Calculations Form'!D310,"")</f>
        <v/>
      </c>
      <c r="B271" t="str">
        <f>IF('Surety Calculations Form'!E311&gt;0,'Surety Calculations Form'!E311,"")</f>
        <v/>
      </c>
      <c r="C271" t="str">
        <f>IF('Surety Calculations Form'!A311&gt;0,'Surety Calculations Form'!A311,"")</f>
        <v/>
      </c>
      <c r="D271" s="121" t="str">
        <f t="array" ref="D271">IFERROR(INDEX($A$1:$C$180,SMALL(IF($A$1:$A$180&lt;&gt;"",ROW($A$1:$A$180)),ROW(271:271)),1),"")</f>
        <v/>
      </c>
      <c r="E271" s="121" t="str">
        <f t="array" ref="E271">IFERROR(INDEX($A$1:$C$180,SMALL(IF($A$1:$A$180&lt;&gt;"",ROW($A$1:$A$180)),ROW(271:271)),2),"")</f>
        <v/>
      </c>
      <c r="F271" s="121" t="str">
        <f t="array" ref="F271">IFERROR(INDEX($A$1:$C$180,SMALL(IF($A$1:$A$180&lt;&gt;"",ROW($A$1:$A$180)),ROW(271:271)),3),"")</f>
        <v/>
      </c>
      <c r="G271" s="121" t="str">
        <f t="array" ref="G271">IFERROR(INDEX($A$1:$C$100,SMALL(IF($A$1:$A$100&lt;&gt;"",ROW($A$1:$A$100)),ROW(271:271)),4),"")</f>
        <v/>
      </c>
    </row>
    <row r="272" spans="1:7" ht="16.5" x14ac:dyDescent="0.3">
      <c r="A272" t="str">
        <f>IF((ISNUMBER('Surety Calculations Form'!D311))=TRUE,'Surety Calculations Form'!D311,"")</f>
        <v/>
      </c>
      <c r="B272" t="str">
        <f>IF('Surety Calculations Form'!E312&gt;0,'Surety Calculations Form'!E312,"")</f>
        <v/>
      </c>
      <c r="C272" t="str">
        <f>IF('Surety Calculations Form'!A312&gt;0,'Surety Calculations Form'!A312,"")</f>
        <v/>
      </c>
      <c r="D272" s="121" t="str">
        <f t="array" ref="D272">IFERROR(INDEX($A$1:$C$180,SMALL(IF($A$1:$A$180&lt;&gt;"",ROW($A$1:$A$180)),ROW(272:272)),1),"")</f>
        <v/>
      </c>
      <c r="E272" s="121" t="str">
        <f t="array" ref="E272">IFERROR(INDEX($A$1:$C$180,SMALL(IF($A$1:$A$180&lt;&gt;"",ROW($A$1:$A$180)),ROW(272:272)),2),"")</f>
        <v/>
      </c>
      <c r="F272" s="121" t="str">
        <f t="array" ref="F272">IFERROR(INDEX($A$1:$C$180,SMALL(IF($A$1:$A$180&lt;&gt;"",ROW($A$1:$A$180)),ROW(272:272)),3),"")</f>
        <v/>
      </c>
      <c r="G272" s="121" t="str">
        <f t="array" ref="G272">IFERROR(INDEX($A$1:$C$100,SMALL(IF($A$1:$A$100&lt;&gt;"",ROW($A$1:$A$100)),ROW(272:272)),4),"")</f>
        <v/>
      </c>
    </row>
    <row r="273" spans="1:7" ht="16.5" x14ac:dyDescent="0.3">
      <c r="A273" t="str">
        <f>IF((ISNUMBER('Surety Calculations Form'!D312))=TRUE,'Surety Calculations Form'!D312,"")</f>
        <v/>
      </c>
      <c r="B273" t="str">
        <f>IF('Surety Calculations Form'!E313&gt;0,'Surety Calculations Form'!E313,"")</f>
        <v/>
      </c>
      <c r="C273" t="str">
        <f>IF('Surety Calculations Form'!A313&gt;0,'Surety Calculations Form'!A313,"")</f>
        <v/>
      </c>
      <c r="D273" s="121" t="str">
        <f t="array" ref="D273">IFERROR(INDEX($A$1:$C$180,SMALL(IF($A$1:$A$180&lt;&gt;"",ROW($A$1:$A$180)),ROW(273:273)),1),"")</f>
        <v/>
      </c>
      <c r="E273" s="121" t="str">
        <f t="array" ref="E273">IFERROR(INDEX($A$1:$C$180,SMALL(IF($A$1:$A$180&lt;&gt;"",ROW($A$1:$A$180)),ROW(273:273)),2),"")</f>
        <v/>
      </c>
      <c r="F273" s="121" t="str">
        <f t="array" ref="F273">IFERROR(INDEX($A$1:$C$180,SMALL(IF($A$1:$A$180&lt;&gt;"",ROW($A$1:$A$180)),ROW(273:273)),3),"")</f>
        <v/>
      </c>
      <c r="G273" s="121" t="str">
        <f t="array" ref="G273">IFERROR(INDEX($A$1:$C$100,SMALL(IF($A$1:$A$100&lt;&gt;"",ROW($A$1:$A$100)),ROW(273:273)),4),"")</f>
        <v/>
      </c>
    </row>
    <row r="274" spans="1:7" ht="16.5" x14ac:dyDescent="0.3">
      <c r="A274" t="str">
        <f>IF((ISNUMBER('Surety Calculations Form'!D313))=TRUE,'Surety Calculations Form'!D313,"")</f>
        <v/>
      </c>
      <c r="B274" t="str">
        <f>IF('Surety Calculations Form'!E314&gt;0,'Surety Calculations Form'!E314,"")</f>
        <v/>
      </c>
      <c r="C274" t="str">
        <f>IF('Surety Calculations Form'!A314&gt;0,'Surety Calculations Form'!A314,"")</f>
        <v/>
      </c>
      <c r="D274" s="121" t="str">
        <f t="array" ref="D274">IFERROR(INDEX($A$1:$C$180,SMALL(IF($A$1:$A$180&lt;&gt;"",ROW($A$1:$A$180)),ROW(274:274)),1),"")</f>
        <v/>
      </c>
      <c r="E274" s="121" t="str">
        <f t="array" ref="E274">IFERROR(INDEX($A$1:$C$180,SMALL(IF($A$1:$A$180&lt;&gt;"",ROW($A$1:$A$180)),ROW(274:274)),2),"")</f>
        <v/>
      </c>
      <c r="F274" s="121" t="str">
        <f t="array" ref="F274">IFERROR(INDEX($A$1:$C$180,SMALL(IF($A$1:$A$180&lt;&gt;"",ROW($A$1:$A$180)),ROW(274:274)),3),"")</f>
        <v/>
      </c>
      <c r="G274" s="121" t="str">
        <f t="array" ref="G274">IFERROR(INDEX($A$1:$C$100,SMALL(IF($A$1:$A$100&lt;&gt;"",ROW($A$1:$A$100)),ROW(274:274)),4),"")</f>
        <v/>
      </c>
    </row>
    <row r="275" spans="1:7" ht="16.5" x14ac:dyDescent="0.3">
      <c r="A275" t="str">
        <f>IF((ISNUMBER('Surety Calculations Form'!D314))=TRUE,'Surety Calculations Form'!D314,"")</f>
        <v/>
      </c>
      <c r="B275" t="str">
        <f>IF('Surety Calculations Form'!E315&gt;0,'Surety Calculations Form'!E315,"")</f>
        <v/>
      </c>
      <c r="C275" t="str">
        <f>IF('Surety Calculations Form'!A315&gt;0,'Surety Calculations Form'!A315,"")</f>
        <v/>
      </c>
      <c r="D275" s="121" t="str">
        <f t="array" ref="D275">IFERROR(INDEX($A$1:$C$180,SMALL(IF($A$1:$A$180&lt;&gt;"",ROW($A$1:$A$180)),ROW(275:275)),1),"")</f>
        <v/>
      </c>
      <c r="E275" s="121" t="str">
        <f t="array" ref="E275">IFERROR(INDEX($A$1:$C$180,SMALL(IF($A$1:$A$180&lt;&gt;"",ROW($A$1:$A$180)),ROW(275:275)),2),"")</f>
        <v/>
      </c>
      <c r="F275" s="121" t="str">
        <f t="array" ref="F275">IFERROR(INDEX($A$1:$C$180,SMALL(IF($A$1:$A$180&lt;&gt;"",ROW($A$1:$A$180)),ROW(275:275)),3),"")</f>
        <v/>
      </c>
      <c r="G275" s="121" t="str">
        <f t="array" ref="G275">IFERROR(INDEX($A$1:$C$100,SMALL(IF($A$1:$A$100&lt;&gt;"",ROW($A$1:$A$100)),ROW(275:275)),4),"")</f>
        <v/>
      </c>
    </row>
    <row r="276" spans="1:7" ht="16.5" x14ac:dyDescent="0.3">
      <c r="A276" t="str">
        <f>IF((ISNUMBER('Surety Calculations Form'!D315))=TRUE,'Surety Calculations Form'!D315,"")</f>
        <v/>
      </c>
      <c r="B276" t="str">
        <f>IF('Surety Calculations Form'!E316&gt;0,'Surety Calculations Form'!E316,"")</f>
        <v/>
      </c>
      <c r="C276" t="str">
        <f>IF('Surety Calculations Form'!A316&gt;0,'Surety Calculations Form'!A316,"")</f>
        <v/>
      </c>
      <c r="D276" s="121" t="str">
        <f t="array" ref="D276">IFERROR(INDEX($A$1:$C$180,SMALL(IF($A$1:$A$180&lt;&gt;"",ROW($A$1:$A$180)),ROW(276:276)),1),"")</f>
        <v/>
      </c>
      <c r="E276" s="121" t="str">
        <f t="array" ref="E276">IFERROR(INDEX($A$1:$C$180,SMALL(IF($A$1:$A$180&lt;&gt;"",ROW($A$1:$A$180)),ROW(276:276)),2),"")</f>
        <v/>
      </c>
      <c r="F276" s="121" t="str">
        <f t="array" ref="F276">IFERROR(INDEX($A$1:$C$180,SMALL(IF($A$1:$A$180&lt;&gt;"",ROW($A$1:$A$180)),ROW(276:276)),3),"")</f>
        <v/>
      </c>
      <c r="G276" s="121" t="str">
        <f t="array" ref="G276">IFERROR(INDEX($A$1:$C$100,SMALL(IF($A$1:$A$100&lt;&gt;"",ROW($A$1:$A$100)),ROW(276:276)),4),"")</f>
        <v/>
      </c>
    </row>
    <row r="277" spans="1:7" ht="16.5" x14ac:dyDescent="0.3">
      <c r="A277" t="str">
        <f>IF((ISNUMBER('Surety Calculations Form'!D316))=TRUE,'Surety Calculations Form'!D316,"")</f>
        <v/>
      </c>
      <c r="B277" t="str">
        <f>IF('Surety Calculations Form'!E317&gt;0,'Surety Calculations Form'!E317,"")</f>
        <v/>
      </c>
      <c r="C277" t="str">
        <f>IF('Surety Calculations Form'!A317&gt;0,'Surety Calculations Form'!A317,"")</f>
        <v/>
      </c>
      <c r="D277" s="121" t="str">
        <f t="array" ref="D277">IFERROR(INDEX($A$1:$C$180,SMALL(IF($A$1:$A$180&lt;&gt;"",ROW($A$1:$A$180)),ROW(277:277)),1),"")</f>
        <v/>
      </c>
      <c r="E277" s="121" t="str">
        <f t="array" ref="E277">IFERROR(INDEX($A$1:$C$180,SMALL(IF($A$1:$A$180&lt;&gt;"",ROW($A$1:$A$180)),ROW(277:277)),2),"")</f>
        <v/>
      </c>
      <c r="F277" s="121" t="str">
        <f t="array" ref="F277">IFERROR(INDEX($A$1:$C$180,SMALL(IF($A$1:$A$180&lt;&gt;"",ROW($A$1:$A$180)),ROW(277:277)),3),"")</f>
        <v/>
      </c>
      <c r="G277" s="121" t="str">
        <f t="array" ref="G277">IFERROR(INDEX($A$1:$C$100,SMALL(IF($A$1:$A$100&lt;&gt;"",ROW($A$1:$A$100)),ROW(277:277)),4),"")</f>
        <v/>
      </c>
    </row>
    <row r="278" spans="1:7" ht="16.5" x14ac:dyDescent="0.3">
      <c r="A278" t="str">
        <f>IF((ISNUMBER('Surety Calculations Form'!D317))=TRUE,'Surety Calculations Form'!D317,"")</f>
        <v/>
      </c>
      <c r="B278" t="str">
        <f>IF('Surety Calculations Form'!E318&gt;0,'Surety Calculations Form'!E318,"")</f>
        <v/>
      </c>
      <c r="C278" t="str">
        <f>IF('Surety Calculations Form'!A318&gt;0,'Surety Calculations Form'!A318,"")</f>
        <v/>
      </c>
      <c r="D278" s="121" t="str">
        <f t="array" ref="D278">IFERROR(INDEX($A$1:$C$180,SMALL(IF($A$1:$A$180&lt;&gt;"",ROW($A$1:$A$180)),ROW(278:278)),1),"")</f>
        <v/>
      </c>
      <c r="E278" s="121" t="str">
        <f t="array" ref="E278">IFERROR(INDEX($A$1:$C$180,SMALL(IF($A$1:$A$180&lt;&gt;"",ROW($A$1:$A$180)),ROW(278:278)),2),"")</f>
        <v/>
      </c>
      <c r="F278" s="121" t="str">
        <f t="array" ref="F278">IFERROR(INDEX($A$1:$C$180,SMALL(IF($A$1:$A$180&lt;&gt;"",ROW($A$1:$A$180)),ROW(278:278)),3),"")</f>
        <v/>
      </c>
      <c r="G278" s="121" t="str">
        <f t="array" ref="G278">IFERROR(INDEX($A$1:$C$100,SMALL(IF($A$1:$A$100&lt;&gt;"",ROW($A$1:$A$100)),ROW(278:278)),4),"")</f>
        <v/>
      </c>
    </row>
    <row r="279" spans="1:7" ht="16.5" x14ac:dyDescent="0.3">
      <c r="A279" t="str">
        <f>IF((ISNUMBER('Surety Calculations Form'!D318))=TRUE,'Surety Calculations Form'!D318,"")</f>
        <v/>
      </c>
      <c r="B279" t="str">
        <f>IF('Surety Calculations Form'!E319&gt;0,'Surety Calculations Form'!E319,"")</f>
        <v/>
      </c>
      <c r="C279" t="str">
        <f>IF('Surety Calculations Form'!A319&gt;0,'Surety Calculations Form'!A319,"")</f>
        <v/>
      </c>
      <c r="D279" s="121" t="str">
        <f t="array" ref="D279">IFERROR(INDEX($A$1:$C$180,SMALL(IF($A$1:$A$180&lt;&gt;"",ROW($A$1:$A$180)),ROW(279:279)),1),"")</f>
        <v/>
      </c>
      <c r="E279" s="121" t="str">
        <f t="array" ref="E279">IFERROR(INDEX($A$1:$C$180,SMALL(IF($A$1:$A$180&lt;&gt;"",ROW($A$1:$A$180)),ROW(279:279)),2),"")</f>
        <v/>
      </c>
      <c r="F279" s="121" t="str">
        <f t="array" ref="F279">IFERROR(INDEX($A$1:$C$180,SMALL(IF($A$1:$A$180&lt;&gt;"",ROW($A$1:$A$180)),ROW(279:279)),3),"")</f>
        <v/>
      </c>
      <c r="G279" s="121" t="str">
        <f t="array" ref="G279">IFERROR(INDEX($A$1:$C$100,SMALL(IF($A$1:$A$100&lt;&gt;"",ROW($A$1:$A$100)),ROW(279:279)),4),"")</f>
        <v/>
      </c>
    </row>
    <row r="280" spans="1:7" ht="16.5" x14ac:dyDescent="0.3">
      <c r="A280" t="str">
        <f>IF((ISNUMBER('Surety Calculations Form'!D319))=TRUE,'Surety Calculations Form'!D319,"")</f>
        <v/>
      </c>
      <c r="B280" t="str">
        <f>IF('Surety Calculations Form'!E320&gt;0,'Surety Calculations Form'!E320,"")</f>
        <v/>
      </c>
      <c r="C280" t="str">
        <f>IF('Surety Calculations Form'!A320&gt;0,'Surety Calculations Form'!A320,"")</f>
        <v/>
      </c>
      <c r="D280" s="121" t="str">
        <f t="array" ref="D280">IFERROR(INDEX($A$1:$C$180,SMALL(IF($A$1:$A$180&lt;&gt;"",ROW($A$1:$A$180)),ROW(280:280)),1),"")</f>
        <v/>
      </c>
      <c r="E280" s="121" t="str">
        <f t="array" ref="E280">IFERROR(INDEX($A$1:$C$180,SMALL(IF($A$1:$A$180&lt;&gt;"",ROW($A$1:$A$180)),ROW(280:280)),2),"")</f>
        <v/>
      </c>
      <c r="F280" s="121" t="str">
        <f t="array" ref="F280">IFERROR(INDEX($A$1:$C$180,SMALL(IF($A$1:$A$180&lt;&gt;"",ROW($A$1:$A$180)),ROW(280:280)),3),"")</f>
        <v/>
      </c>
      <c r="G280" s="121" t="str">
        <f t="array" ref="G280">IFERROR(INDEX($A$1:$C$100,SMALL(IF($A$1:$A$100&lt;&gt;"",ROW($A$1:$A$100)),ROW(280:280)),4),"")</f>
        <v/>
      </c>
    </row>
    <row r="281" spans="1:7" ht="16.5" x14ac:dyDescent="0.3">
      <c r="A281" t="str">
        <f>IF((ISNUMBER('Surety Calculations Form'!D320))=TRUE,'Surety Calculations Form'!D320,"")</f>
        <v/>
      </c>
      <c r="B281" t="str">
        <f>IF('Surety Calculations Form'!E321&gt;0,'Surety Calculations Form'!E321,"")</f>
        <v/>
      </c>
      <c r="C281" t="str">
        <f>IF('Surety Calculations Form'!A321&gt;0,'Surety Calculations Form'!A321,"")</f>
        <v/>
      </c>
      <c r="D281" s="121" t="str">
        <f t="array" ref="D281">IFERROR(INDEX($A$1:$C$180,SMALL(IF($A$1:$A$180&lt;&gt;"",ROW($A$1:$A$180)),ROW(281:281)),1),"")</f>
        <v/>
      </c>
      <c r="E281" s="121" t="str">
        <f t="array" ref="E281">IFERROR(INDEX($A$1:$C$180,SMALL(IF($A$1:$A$180&lt;&gt;"",ROW($A$1:$A$180)),ROW(281:281)),2),"")</f>
        <v/>
      </c>
      <c r="F281" s="121" t="str">
        <f t="array" ref="F281">IFERROR(INDEX($A$1:$C$180,SMALL(IF($A$1:$A$180&lt;&gt;"",ROW($A$1:$A$180)),ROW(281:281)),3),"")</f>
        <v/>
      </c>
      <c r="G281" s="121" t="str">
        <f t="array" ref="G281">IFERROR(INDEX($A$1:$C$100,SMALL(IF($A$1:$A$100&lt;&gt;"",ROW($A$1:$A$100)),ROW(281:281)),4),"")</f>
        <v/>
      </c>
    </row>
    <row r="282" spans="1:7" ht="16.5" x14ac:dyDescent="0.3">
      <c r="A282" t="str">
        <f>IF((ISNUMBER('Surety Calculations Form'!D321))=TRUE,'Surety Calculations Form'!D321,"")</f>
        <v/>
      </c>
      <c r="B282" t="str">
        <f>IF('Surety Calculations Form'!E322&gt;0,'Surety Calculations Form'!E322,"")</f>
        <v/>
      </c>
      <c r="C282" t="str">
        <f>IF('Surety Calculations Form'!A322&gt;0,'Surety Calculations Form'!A322,"")</f>
        <v/>
      </c>
      <c r="D282" s="121" t="str">
        <f t="array" ref="D282">IFERROR(INDEX($A$1:$C$180,SMALL(IF($A$1:$A$180&lt;&gt;"",ROW($A$1:$A$180)),ROW(282:282)),1),"")</f>
        <v/>
      </c>
      <c r="E282" s="121" t="str">
        <f t="array" ref="E282">IFERROR(INDEX($A$1:$C$180,SMALL(IF($A$1:$A$180&lt;&gt;"",ROW($A$1:$A$180)),ROW(282:282)),2),"")</f>
        <v/>
      </c>
      <c r="F282" s="121" t="str">
        <f t="array" ref="F282">IFERROR(INDEX($A$1:$C$180,SMALL(IF($A$1:$A$180&lt;&gt;"",ROW($A$1:$A$180)),ROW(282:282)),3),"")</f>
        <v/>
      </c>
      <c r="G282" s="121" t="str">
        <f t="array" ref="G282">IFERROR(INDEX($A$1:$C$100,SMALL(IF($A$1:$A$100&lt;&gt;"",ROW($A$1:$A$100)),ROW(282:282)),4),"")</f>
        <v/>
      </c>
    </row>
    <row r="283" spans="1:7" ht="16.5" x14ac:dyDescent="0.3">
      <c r="A283" t="str">
        <f>IF((ISNUMBER('Surety Calculations Form'!D322))=TRUE,'Surety Calculations Form'!D322,"")</f>
        <v/>
      </c>
      <c r="B283" t="str">
        <f>IF('Surety Calculations Form'!E323&gt;0,'Surety Calculations Form'!E323,"")</f>
        <v/>
      </c>
      <c r="C283" t="str">
        <f>IF('Surety Calculations Form'!A323&gt;0,'Surety Calculations Form'!A323,"")</f>
        <v/>
      </c>
      <c r="D283" s="121" t="str">
        <f t="array" ref="D283">IFERROR(INDEX($A$1:$C$180,SMALL(IF($A$1:$A$180&lt;&gt;"",ROW($A$1:$A$180)),ROW(283:283)),1),"")</f>
        <v/>
      </c>
      <c r="E283" s="121" t="str">
        <f t="array" ref="E283">IFERROR(INDEX($A$1:$C$180,SMALL(IF($A$1:$A$180&lt;&gt;"",ROW($A$1:$A$180)),ROW(283:283)),2),"")</f>
        <v/>
      </c>
      <c r="F283" s="121" t="str">
        <f t="array" ref="F283">IFERROR(INDEX($A$1:$C$180,SMALL(IF($A$1:$A$180&lt;&gt;"",ROW($A$1:$A$180)),ROW(283:283)),3),"")</f>
        <v/>
      </c>
      <c r="G283" s="121" t="str">
        <f t="array" ref="G283">IFERROR(INDEX($A$1:$C$100,SMALL(IF($A$1:$A$100&lt;&gt;"",ROW($A$1:$A$100)),ROW(283:283)),4),"")</f>
        <v/>
      </c>
    </row>
    <row r="284" spans="1:7" ht="16.5" x14ac:dyDescent="0.3">
      <c r="A284" t="str">
        <f>IF((ISNUMBER('Surety Calculations Form'!D323))=TRUE,'Surety Calculations Form'!D323,"")</f>
        <v/>
      </c>
      <c r="B284" t="str">
        <f>IF('Surety Calculations Form'!E324&gt;0,'Surety Calculations Form'!E324,"")</f>
        <v/>
      </c>
      <c r="C284" t="str">
        <f>IF('Surety Calculations Form'!A324&gt;0,'Surety Calculations Form'!A324,"")</f>
        <v/>
      </c>
      <c r="D284" s="121" t="str">
        <f t="array" ref="D284">IFERROR(INDEX($A$1:$C$180,SMALL(IF($A$1:$A$180&lt;&gt;"",ROW($A$1:$A$180)),ROW(284:284)),1),"")</f>
        <v/>
      </c>
      <c r="E284" s="121" t="str">
        <f t="array" ref="E284">IFERROR(INDEX($A$1:$C$180,SMALL(IF($A$1:$A$180&lt;&gt;"",ROW($A$1:$A$180)),ROW(284:284)),2),"")</f>
        <v/>
      </c>
      <c r="F284" s="121" t="str">
        <f t="array" ref="F284">IFERROR(INDEX($A$1:$C$180,SMALL(IF($A$1:$A$180&lt;&gt;"",ROW($A$1:$A$180)),ROW(284:284)),3),"")</f>
        <v/>
      </c>
      <c r="G284" s="121" t="str">
        <f t="array" ref="G284">IFERROR(INDEX($A$1:$C$100,SMALL(IF($A$1:$A$100&lt;&gt;"",ROW($A$1:$A$100)),ROW(284:284)),4),"")</f>
        <v/>
      </c>
    </row>
    <row r="285" spans="1:7" ht="16.5" x14ac:dyDescent="0.3">
      <c r="A285" t="str">
        <f>IF((ISNUMBER('Surety Calculations Form'!D324))=TRUE,'Surety Calculations Form'!D324,"")</f>
        <v/>
      </c>
      <c r="B285" t="str">
        <f>IF('Surety Calculations Form'!E325&gt;0,'Surety Calculations Form'!E325,"")</f>
        <v/>
      </c>
      <c r="C285" t="str">
        <f>IF('Surety Calculations Form'!A325&gt;0,'Surety Calculations Form'!A325,"")</f>
        <v/>
      </c>
      <c r="D285" s="121" t="str">
        <f t="array" ref="D285">IFERROR(INDEX($A$1:$C$180,SMALL(IF($A$1:$A$180&lt;&gt;"",ROW($A$1:$A$180)),ROW(285:285)),1),"")</f>
        <v/>
      </c>
      <c r="E285" s="121" t="str">
        <f t="array" ref="E285">IFERROR(INDEX($A$1:$C$180,SMALL(IF($A$1:$A$180&lt;&gt;"",ROW($A$1:$A$180)),ROW(285:285)),2),"")</f>
        <v/>
      </c>
      <c r="F285" s="121" t="str">
        <f t="array" ref="F285">IFERROR(INDEX($A$1:$C$180,SMALL(IF($A$1:$A$180&lt;&gt;"",ROW($A$1:$A$180)),ROW(285:285)),3),"")</f>
        <v/>
      </c>
      <c r="G285" s="121" t="str">
        <f t="array" ref="G285">IFERROR(INDEX($A$1:$C$100,SMALL(IF($A$1:$A$100&lt;&gt;"",ROW($A$1:$A$100)),ROW(285:285)),4),"")</f>
        <v/>
      </c>
    </row>
    <row r="286" spans="1:7" ht="16.5" x14ac:dyDescent="0.3">
      <c r="A286" t="str">
        <f>IF((ISNUMBER('Surety Calculations Form'!D325))=TRUE,'Surety Calculations Form'!D325,"")</f>
        <v/>
      </c>
      <c r="B286" t="str">
        <f>IF('Surety Calculations Form'!E326&gt;0,'Surety Calculations Form'!E326,"")</f>
        <v/>
      </c>
      <c r="C286" t="str">
        <f>IF('Surety Calculations Form'!A326&gt;0,'Surety Calculations Form'!A326,"")</f>
        <v/>
      </c>
      <c r="D286" s="121" t="str">
        <f t="array" ref="D286">IFERROR(INDEX($A$1:$C$180,SMALL(IF($A$1:$A$180&lt;&gt;"",ROW($A$1:$A$180)),ROW(286:286)),1),"")</f>
        <v/>
      </c>
      <c r="E286" s="121" t="str">
        <f t="array" ref="E286">IFERROR(INDEX($A$1:$C$180,SMALL(IF($A$1:$A$180&lt;&gt;"",ROW($A$1:$A$180)),ROW(286:286)),2),"")</f>
        <v/>
      </c>
      <c r="F286" s="121" t="str">
        <f t="array" ref="F286">IFERROR(INDEX($A$1:$C$180,SMALL(IF($A$1:$A$180&lt;&gt;"",ROW($A$1:$A$180)),ROW(286:286)),3),"")</f>
        <v/>
      </c>
      <c r="G286" s="121" t="str">
        <f t="array" ref="G286">IFERROR(INDEX($A$1:$C$100,SMALL(IF($A$1:$A$100&lt;&gt;"",ROW($A$1:$A$100)),ROW(286:286)),4),"")</f>
        <v/>
      </c>
    </row>
    <row r="287" spans="1:7" ht="16.5" x14ac:dyDescent="0.3">
      <c r="A287" t="str">
        <f>IF((ISNUMBER('Surety Calculations Form'!D326))=TRUE,'Surety Calculations Form'!D326,"")</f>
        <v/>
      </c>
      <c r="B287" t="str">
        <f>IF('Surety Calculations Form'!E327&gt;0,'Surety Calculations Form'!E327,"")</f>
        <v/>
      </c>
      <c r="C287" t="str">
        <f>IF('Surety Calculations Form'!A327&gt;0,'Surety Calculations Form'!A327,"")</f>
        <v/>
      </c>
      <c r="D287" s="121" t="str">
        <f t="array" ref="D287">IFERROR(INDEX($A$1:$C$180,SMALL(IF($A$1:$A$180&lt;&gt;"",ROW($A$1:$A$180)),ROW(287:287)),1),"")</f>
        <v/>
      </c>
      <c r="E287" s="121" t="str">
        <f t="array" ref="E287">IFERROR(INDEX($A$1:$C$180,SMALL(IF($A$1:$A$180&lt;&gt;"",ROW($A$1:$A$180)),ROW(287:287)),2),"")</f>
        <v/>
      </c>
      <c r="F287" s="121" t="str">
        <f t="array" ref="F287">IFERROR(INDEX($A$1:$C$180,SMALL(IF($A$1:$A$180&lt;&gt;"",ROW($A$1:$A$180)),ROW(287:287)),3),"")</f>
        <v/>
      </c>
      <c r="G287" s="121" t="str">
        <f t="array" ref="G287">IFERROR(INDEX($A$1:$C$100,SMALL(IF($A$1:$A$100&lt;&gt;"",ROW($A$1:$A$100)),ROW(287:287)),4),"")</f>
        <v/>
      </c>
    </row>
    <row r="288" spans="1:7" ht="16.5" x14ac:dyDescent="0.3">
      <c r="A288" t="str">
        <f>IF((ISNUMBER('Surety Calculations Form'!D327))=TRUE,'Surety Calculations Form'!D327,"")</f>
        <v/>
      </c>
      <c r="B288" t="str">
        <f>IF('Surety Calculations Form'!E328&gt;0,'Surety Calculations Form'!E328,"")</f>
        <v/>
      </c>
      <c r="C288" t="str">
        <f>IF('Surety Calculations Form'!A328&gt;0,'Surety Calculations Form'!A328,"")</f>
        <v/>
      </c>
      <c r="D288" s="121" t="str">
        <f t="array" ref="D288">IFERROR(INDEX($A$1:$C$180,SMALL(IF($A$1:$A$180&lt;&gt;"",ROW($A$1:$A$180)),ROW(288:288)),1),"")</f>
        <v/>
      </c>
      <c r="E288" s="121" t="str">
        <f t="array" ref="E288">IFERROR(INDEX($A$1:$C$180,SMALL(IF($A$1:$A$180&lt;&gt;"",ROW($A$1:$A$180)),ROW(288:288)),2),"")</f>
        <v/>
      </c>
      <c r="F288" s="121" t="str">
        <f t="array" ref="F288">IFERROR(INDEX($A$1:$C$180,SMALL(IF($A$1:$A$180&lt;&gt;"",ROW($A$1:$A$180)),ROW(288:288)),3),"")</f>
        <v/>
      </c>
      <c r="G288" s="121" t="str">
        <f t="array" ref="G288">IFERROR(INDEX($A$1:$C$100,SMALL(IF($A$1:$A$100&lt;&gt;"",ROW($A$1:$A$100)),ROW(288:288)),4),"")</f>
        <v/>
      </c>
    </row>
    <row r="289" spans="1:7" ht="16.5" x14ac:dyDescent="0.3">
      <c r="A289" t="str">
        <f>IF((ISNUMBER('Surety Calculations Form'!D328))=TRUE,'Surety Calculations Form'!D328,"")</f>
        <v/>
      </c>
      <c r="B289" t="str">
        <f>IF('Surety Calculations Form'!E329&gt;0,'Surety Calculations Form'!E329,"")</f>
        <v/>
      </c>
      <c r="C289" t="str">
        <f>IF('Surety Calculations Form'!A329&gt;0,'Surety Calculations Form'!A329,"")</f>
        <v/>
      </c>
      <c r="D289" s="121" t="str">
        <f t="array" ref="D289">IFERROR(INDEX($A$1:$C$180,SMALL(IF($A$1:$A$180&lt;&gt;"",ROW($A$1:$A$180)),ROW(289:289)),1),"")</f>
        <v/>
      </c>
      <c r="E289" s="121" t="str">
        <f t="array" ref="E289">IFERROR(INDEX($A$1:$C$180,SMALL(IF($A$1:$A$180&lt;&gt;"",ROW($A$1:$A$180)),ROW(289:289)),2),"")</f>
        <v/>
      </c>
      <c r="F289" s="121" t="str">
        <f t="array" ref="F289">IFERROR(INDEX($A$1:$C$180,SMALL(IF($A$1:$A$180&lt;&gt;"",ROW($A$1:$A$180)),ROW(289:289)),3),"")</f>
        <v/>
      </c>
      <c r="G289" s="121" t="str">
        <f t="array" ref="G289">IFERROR(INDEX($A$1:$C$100,SMALL(IF($A$1:$A$100&lt;&gt;"",ROW($A$1:$A$100)),ROW(289:289)),4),"")</f>
        <v/>
      </c>
    </row>
    <row r="290" spans="1:7" ht="16.5" x14ac:dyDescent="0.3">
      <c r="A290" t="str">
        <f>IF((ISNUMBER('Surety Calculations Form'!D329))=TRUE,'Surety Calculations Form'!D329,"")</f>
        <v/>
      </c>
      <c r="B290" t="str">
        <f>IF('Surety Calculations Form'!E330&gt;0,'Surety Calculations Form'!E330,"")</f>
        <v/>
      </c>
      <c r="C290" t="str">
        <f>IF('Surety Calculations Form'!A330&gt;0,'Surety Calculations Form'!A330,"")</f>
        <v/>
      </c>
      <c r="D290" s="121" t="str">
        <f t="array" ref="D290">IFERROR(INDEX($A$1:$C$180,SMALL(IF($A$1:$A$180&lt;&gt;"",ROW($A$1:$A$180)),ROW(290:290)),1),"")</f>
        <v/>
      </c>
      <c r="E290" s="121" t="str">
        <f t="array" ref="E290">IFERROR(INDEX($A$1:$C$180,SMALL(IF($A$1:$A$180&lt;&gt;"",ROW($A$1:$A$180)),ROW(290:290)),2),"")</f>
        <v/>
      </c>
      <c r="F290" s="121" t="str">
        <f t="array" ref="F290">IFERROR(INDEX($A$1:$C$180,SMALL(IF($A$1:$A$180&lt;&gt;"",ROW($A$1:$A$180)),ROW(290:290)),3),"")</f>
        <v/>
      </c>
      <c r="G290" s="121" t="str">
        <f t="array" ref="G290">IFERROR(INDEX($A$1:$C$100,SMALL(IF($A$1:$A$100&lt;&gt;"",ROW($A$1:$A$100)),ROW(290:290)),4),"")</f>
        <v/>
      </c>
    </row>
    <row r="291" spans="1:7" ht="16.5" x14ac:dyDescent="0.3">
      <c r="A291" t="str">
        <f>IF((ISNUMBER('Surety Calculations Form'!D330))=TRUE,'Surety Calculations Form'!D330,"")</f>
        <v/>
      </c>
      <c r="B291" t="str">
        <f>IF('Surety Calculations Form'!E331&gt;0,'Surety Calculations Form'!E331,"")</f>
        <v/>
      </c>
      <c r="C291" t="str">
        <f>IF('Surety Calculations Form'!A331&gt;0,'Surety Calculations Form'!A331,"")</f>
        <v/>
      </c>
      <c r="D291" s="121" t="str">
        <f t="array" ref="D291">IFERROR(INDEX($A$1:$C$180,SMALL(IF($A$1:$A$180&lt;&gt;"",ROW($A$1:$A$180)),ROW(291:291)),1),"")</f>
        <v/>
      </c>
      <c r="E291" s="121" t="str">
        <f t="array" ref="E291">IFERROR(INDEX($A$1:$C$180,SMALL(IF($A$1:$A$180&lt;&gt;"",ROW($A$1:$A$180)),ROW(291:291)),2),"")</f>
        <v/>
      </c>
      <c r="F291" s="121" t="str">
        <f t="array" ref="F291">IFERROR(INDEX($A$1:$C$180,SMALL(IF($A$1:$A$180&lt;&gt;"",ROW($A$1:$A$180)),ROW(291:291)),3),"")</f>
        <v/>
      </c>
      <c r="G291" s="121" t="str">
        <f t="array" ref="G291">IFERROR(INDEX($A$1:$C$100,SMALL(IF($A$1:$A$100&lt;&gt;"",ROW($A$1:$A$100)),ROW(291:291)),4),"")</f>
        <v/>
      </c>
    </row>
    <row r="292" spans="1:7" ht="16.5" x14ac:dyDescent="0.3">
      <c r="A292" t="str">
        <f>IF((ISNUMBER('Surety Calculations Form'!D331))=TRUE,'Surety Calculations Form'!D331,"")</f>
        <v/>
      </c>
      <c r="B292" t="str">
        <f>IF('Surety Calculations Form'!E332&gt;0,'Surety Calculations Form'!E332,"")</f>
        <v/>
      </c>
      <c r="C292" t="str">
        <f>IF('Surety Calculations Form'!A332&gt;0,'Surety Calculations Form'!A332,"")</f>
        <v/>
      </c>
      <c r="D292" s="121" t="str">
        <f t="array" ref="D292">IFERROR(INDEX($A$1:$C$180,SMALL(IF($A$1:$A$180&lt;&gt;"",ROW($A$1:$A$180)),ROW(292:292)),1),"")</f>
        <v/>
      </c>
      <c r="E292" s="121" t="str">
        <f t="array" ref="E292">IFERROR(INDEX($A$1:$C$180,SMALL(IF($A$1:$A$180&lt;&gt;"",ROW($A$1:$A$180)),ROW(292:292)),2),"")</f>
        <v/>
      </c>
      <c r="F292" s="121" t="str">
        <f t="array" ref="F292">IFERROR(INDEX($A$1:$C$180,SMALL(IF($A$1:$A$180&lt;&gt;"",ROW($A$1:$A$180)),ROW(292:292)),3),"")</f>
        <v/>
      </c>
      <c r="G292" s="121" t="str">
        <f t="array" ref="G292">IFERROR(INDEX($A$1:$C$100,SMALL(IF($A$1:$A$100&lt;&gt;"",ROW($A$1:$A$100)),ROW(292:292)),4),"")</f>
        <v/>
      </c>
    </row>
    <row r="293" spans="1:7" ht="16.5" x14ac:dyDescent="0.3">
      <c r="A293" t="str">
        <f>IF((ISNUMBER('Surety Calculations Form'!D332))=TRUE,'Surety Calculations Form'!D332,"")</f>
        <v/>
      </c>
      <c r="B293" t="str">
        <f>IF('Surety Calculations Form'!E333&gt;0,'Surety Calculations Form'!E333,"")</f>
        <v/>
      </c>
      <c r="C293" t="str">
        <f>IF('Surety Calculations Form'!A333&gt;0,'Surety Calculations Form'!A333,"")</f>
        <v/>
      </c>
      <c r="D293" s="121" t="str">
        <f t="array" ref="D293">IFERROR(INDEX($A$1:$C$180,SMALL(IF($A$1:$A$180&lt;&gt;"",ROW($A$1:$A$180)),ROW(293:293)),1),"")</f>
        <v/>
      </c>
      <c r="E293" s="121" t="str">
        <f t="array" ref="E293">IFERROR(INDEX($A$1:$C$180,SMALL(IF($A$1:$A$180&lt;&gt;"",ROW($A$1:$A$180)),ROW(293:293)),2),"")</f>
        <v/>
      </c>
      <c r="F293" s="121" t="str">
        <f t="array" ref="F293">IFERROR(INDEX($A$1:$C$180,SMALL(IF($A$1:$A$180&lt;&gt;"",ROW($A$1:$A$180)),ROW(293:293)),3),"")</f>
        <v/>
      </c>
      <c r="G293" s="121" t="str">
        <f t="array" ref="G293">IFERROR(INDEX($A$1:$C$100,SMALL(IF($A$1:$A$100&lt;&gt;"",ROW($A$1:$A$100)),ROW(293:293)),4),"")</f>
        <v/>
      </c>
    </row>
    <row r="294" spans="1:7" ht="16.5" x14ac:dyDescent="0.3">
      <c r="A294" t="str">
        <f>IF((ISNUMBER('Surety Calculations Form'!D333))=TRUE,'Surety Calculations Form'!D333,"")</f>
        <v/>
      </c>
      <c r="B294" t="str">
        <f>IF('Surety Calculations Form'!E334&gt;0,'Surety Calculations Form'!E334,"")</f>
        <v/>
      </c>
      <c r="C294" t="str">
        <f>IF('Surety Calculations Form'!A334&gt;0,'Surety Calculations Form'!A334,"")</f>
        <v/>
      </c>
      <c r="D294" s="121" t="str">
        <f t="array" ref="D294">IFERROR(INDEX($A$1:$C$180,SMALL(IF($A$1:$A$180&lt;&gt;"",ROW($A$1:$A$180)),ROW(294:294)),1),"")</f>
        <v/>
      </c>
      <c r="E294" s="121" t="str">
        <f t="array" ref="E294">IFERROR(INDEX($A$1:$C$180,SMALL(IF($A$1:$A$180&lt;&gt;"",ROW($A$1:$A$180)),ROW(294:294)),2),"")</f>
        <v/>
      </c>
      <c r="F294" s="121" t="str">
        <f t="array" ref="F294">IFERROR(INDEX($A$1:$C$180,SMALL(IF($A$1:$A$180&lt;&gt;"",ROW($A$1:$A$180)),ROW(294:294)),3),"")</f>
        <v/>
      </c>
      <c r="G294" s="121" t="str">
        <f t="array" ref="G294">IFERROR(INDEX($A$1:$C$100,SMALL(IF($A$1:$A$100&lt;&gt;"",ROW($A$1:$A$100)),ROW(294:294)),4),"")</f>
        <v/>
      </c>
    </row>
    <row r="295" spans="1:7" ht="16.5" x14ac:dyDescent="0.3">
      <c r="A295" t="str">
        <f>IF((ISNUMBER('Surety Calculations Form'!D334))=TRUE,'Surety Calculations Form'!D334,"")</f>
        <v/>
      </c>
      <c r="B295" t="str">
        <f>IF('Surety Calculations Form'!E335&gt;0,'Surety Calculations Form'!E335,"")</f>
        <v/>
      </c>
      <c r="C295" t="str">
        <f>IF('Surety Calculations Form'!A335&gt;0,'Surety Calculations Form'!A335,"")</f>
        <v/>
      </c>
      <c r="D295" s="121" t="str">
        <f t="array" ref="D295">IFERROR(INDEX($A$1:$C$180,SMALL(IF($A$1:$A$180&lt;&gt;"",ROW($A$1:$A$180)),ROW(295:295)),1),"")</f>
        <v/>
      </c>
      <c r="E295" s="121" t="str">
        <f t="array" ref="E295">IFERROR(INDEX($A$1:$C$180,SMALL(IF($A$1:$A$180&lt;&gt;"",ROW($A$1:$A$180)),ROW(295:295)),2),"")</f>
        <v/>
      </c>
      <c r="F295" s="121" t="str">
        <f t="array" ref="F295">IFERROR(INDEX($A$1:$C$180,SMALL(IF($A$1:$A$180&lt;&gt;"",ROW($A$1:$A$180)),ROW(295:295)),3),"")</f>
        <v/>
      </c>
      <c r="G295" s="121" t="str">
        <f t="array" ref="G295">IFERROR(INDEX($A$1:$C$100,SMALL(IF($A$1:$A$100&lt;&gt;"",ROW($A$1:$A$100)),ROW(295:295)),4),"")</f>
        <v/>
      </c>
    </row>
    <row r="296" spans="1:7" ht="16.5" x14ac:dyDescent="0.3">
      <c r="A296" t="str">
        <f>IF((ISNUMBER('Surety Calculations Form'!D335))=TRUE,'Surety Calculations Form'!D335,"")</f>
        <v/>
      </c>
      <c r="B296" t="str">
        <f>IF('Surety Calculations Form'!E336&gt;0,'Surety Calculations Form'!E336,"")</f>
        <v/>
      </c>
      <c r="C296" t="str">
        <f>IF('Surety Calculations Form'!A336&gt;0,'Surety Calculations Form'!A336,"")</f>
        <v/>
      </c>
      <c r="D296" s="121" t="str">
        <f t="array" ref="D296">IFERROR(INDEX($A$1:$C$180,SMALL(IF($A$1:$A$180&lt;&gt;"",ROW($A$1:$A$180)),ROW(296:296)),1),"")</f>
        <v/>
      </c>
      <c r="E296" s="121" t="str">
        <f t="array" ref="E296">IFERROR(INDEX($A$1:$C$180,SMALL(IF($A$1:$A$180&lt;&gt;"",ROW($A$1:$A$180)),ROW(296:296)),2),"")</f>
        <v/>
      </c>
      <c r="F296" s="121" t="str">
        <f t="array" ref="F296">IFERROR(INDEX($A$1:$C$180,SMALL(IF($A$1:$A$180&lt;&gt;"",ROW($A$1:$A$180)),ROW(296:296)),3),"")</f>
        <v/>
      </c>
      <c r="G296" s="121" t="str">
        <f t="array" ref="G296">IFERROR(INDEX($A$1:$C$100,SMALL(IF($A$1:$A$100&lt;&gt;"",ROW($A$1:$A$100)),ROW(296:296)),4),"")</f>
        <v/>
      </c>
    </row>
    <row r="297" spans="1:7" ht="16.5" x14ac:dyDescent="0.3">
      <c r="A297" t="str">
        <f>IF((ISNUMBER('Surety Calculations Form'!D336))=TRUE,'Surety Calculations Form'!D336,"")</f>
        <v/>
      </c>
      <c r="B297" t="str">
        <f>IF('Surety Calculations Form'!E337&gt;0,'Surety Calculations Form'!E337,"")</f>
        <v/>
      </c>
      <c r="C297" t="str">
        <f>IF('Surety Calculations Form'!A337&gt;0,'Surety Calculations Form'!A337,"")</f>
        <v/>
      </c>
      <c r="D297" s="121" t="str">
        <f t="array" ref="D297">IFERROR(INDEX($A$1:$A$100,SMALL(IF($A$1:$A$100&lt;&gt;"",ROW($A$1:$A$100)),ROW(297:297))),"")</f>
        <v/>
      </c>
      <c r="E297" s="121" t="str">
        <f t="array" ref="E297">IFERROR(INDEX($A$1:$C$180,SMALL(IF($A$1:$A$180&lt;&gt;"",ROW($A$1:$A$180)),ROW(297:297)),2),"")</f>
        <v/>
      </c>
      <c r="F297" s="121" t="str">
        <f t="array" ref="F297">IFERROR(INDEX($A$1:$C$180,SMALL(IF($A$1:$A$180&lt;&gt;"",ROW($A$1:$A$180)),ROW(297:297)),3),"")</f>
        <v/>
      </c>
      <c r="G297" s="121" t="str">
        <f t="array" ref="G297">IFERROR(INDEX($A$1:$C$100,SMALL(IF($A$1:$A$100&lt;&gt;"",ROW($A$1:$A$100)),ROW(297:297)),4),"")</f>
        <v/>
      </c>
    </row>
    <row r="298" spans="1:7" ht="16.5" x14ac:dyDescent="0.3">
      <c r="A298" t="str">
        <f>IF((ISNUMBER('Surety Calculations Form'!D337))=TRUE,'Surety Calculations Form'!D337,"")</f>
        <v/>
      </c>
      <c r="B298" t="str">
        <f>IF('Surety Calculations Form'!E338&gt;0,'Surety Calculations Form'!E338,"")</f>
        <v/>
      </c>
      <c r="C298" t="str">
        <f>IF('Surety Calculations Form'!A338&gt;0,'Surety Calculations Form'!A338,"")</f>
        <v/>
      </c>
      <c r="D298" s="121" t="str">
        <f t="array" ref="D298">IFERROR(INDEX($A$1:$A$100,SMALL(IF($A$1:$A$100&lt;&gt;"",ROW($A$1:$A$100)),ROW(298:298))),"")</f>
        <v/>
      </c>
      <c r="E298" s="121" t="str">
        <f t="array" ref="E298">IFERROR(INDEX($A$1:$C$180,SMALL(IF($A$1:$A$180&lt;&gt;"",ROW($A$1:$A$180)),ROW(298:298)),2),"")</f>
        <v/>
      </c>
      <c r="F298" s="121" t="str">
        <f t="array" ref="F298">IFERROR(INDEX($A$1:$C$180,SMALL(IF($A$1:$A$180&lt;&gt;"",ROW($A$1:$A$180)),ROW(298:298)),3),"")</f>
        <v/>
      </c>
      <c r="G298" s="121" t="str">
        <f t="array" ref="G298">IFERROR(INDEX($A$1:$C$100,SMALL(IF($A$1:$A$100&lt;&gt;"",ROW($A$1:$A$100)),ROW(298:298)),4),"")</f>
        <v/>
      </c>
    </row>
    <row r="299" spans="1:7" ht="16.5" x14ac:dyDescent="0.3">
      <c r="A299" t="str">
        <f>IF((ISNUMBER('Surety Calculations Form'!D338))=TRUE,'Surety Calculations Form'!D338,"")</f>
        <v/>
      </c>
      <c r="B299" t="str">
        <f>IF('Surety Calculations Form'!E339&gt;0,'Surety Calculations Form'!E339,"")</f>
        <v/>
      </c>
      <c r="C299" t="str">
        <f>IF('Surety Calculations Form'!A339&gt;0,'Surety Calculations Form'!A339,"")</f>
        <v/>
      </c>
      <c r="D299" s="121" t="str">
        <f t="array" ref="D299">IFERROR(INDEX($A$1:$A$100,SMALL(IF($A$1:$A$100&lt;&gt;"",ROW($A$1:$A$100)),ROW(299:299))),"")</f>
        <v/>
      </c>
      <c r="E299" s="121" t="str">
        <f t="array" ref="E299">IFERROR(INDEX($A$1:$C$180,SMALL(IF($A$1:$A$180&lt;&gt;"",ROW($A$1:$A$180)),ROW(299:299)),2),"")</f>
        <v/>
      </c>
      <c r="F299" s="121" t="str">
        <f t="array" ref="F299">IFERROR(INDEX($A$1:$C$180,SMALL(IF($A$1:$A$180&lt;&gt;"",ROW($A$1:$A$180)),ROW(299:299)),3),"")</f>
        <v/>
      </c>
      <c r="G299" s="121" t="str">
        <f t="array" ref="G299">IFERROR(INDEX($A$1:$C$100,SMALL(IF($A$1:$A$100&lt;&gt;"",ROW($A$1:$A$100)),ROW(299:299)),4),"")</f>
        <v/>
      </c>
    </row>
    <row r="300" spans="1:7" ht="16.5" x14ac:dyDescent="0.3">
      <c r="A300" t="str">
        <f>IF((ISNUMBER('Surety Calculations Form'!D339))=TRUE,'Surety Calculations Form'!D339,"")</f>
        <v/>
      </c>
      <c r="B300" t="str">
        <f>IF('Surety Calculations Form'!E340&gt;0,'Surety Calculations Form'!E340,"")</f>
        <v/>
      </c>
      <c r="C300" t="str">
        <f>IF('Surety Calculations Form'!A340&gt;0,'Surety Calculations Form'!A340,"")</f>
        <v/>
      </c>
      <c r="D300" s="121" t="str">
        <f t="array" ref="D300">IFERROR(INDEX($A$1:$A$100,SMALL(IF($A$1:$A$100&lt;&gt;"",ROW($A$1:$A$100)),ROW(300:300))),"")</f>
        <v/>
      </c>
      <c r="E300" s="121" t="str">
        <f t="array" ref="E300">IFERROR(INDEX($A$1:$C$180,SMALL(IF($A$1:$A$180&lt;&gt;"",ROW($A$1:$A$180)),ROW(300:300)),2),"")</f>
        <v/>
      </c>
      <c r="F300" s="121" t="str">
        <f t="array" ref="F300">IFERROR(INDEX($A$1:$C$180,SMALL(IF($A$1:$A$180&lt;&gt;"",ROW($A$1:$A$180)),ROW(300:300)),3),"")</f>
        <v/>
      </c>
      <c r="G300" s="121" t="str">
        <f t="array" ref="G300">IFERROR(INDEX($A$1:$C$100,SMALL(IF($A$1:$A$100&lt;&gt;"",ROW($A$1:$A$100)),ROW(300:300)),4),"")</f>
        <v/>
      </c>
    </row>
    <row r="301" spans="1:7" ht="16.5" x14ac:dyDescent="0.3">
      <c r="A301" t="str">
        <f>IF((ISNUMBER('Surety Calculations Form'!D340))=TRUE,'Surety Calculations Form'!D340,"")</f>
        <v/>
      </c>
      <c r="B301" t="str">
        <f>IF('Surety Calculations Form'!E341&gt;0,'Surety Calculations Form'!E341,"")</f>
        <v/>
      </c>
      <c r="C301" t="str">
        <f>IF('Surety Calculations Form'!A341&gt;0,'Surety Calculations Form'!A341,"")</f>
        <v/>
      </c>
      <c r="D301" s="121" t="str">
        <f t="array" ref="D301">IFERROR(INDEX($A$1:$A$100,SMALL(IF($A$1:$A$100&lt;&gt;"",ROW($A$1:$A$100)),ROW(301:301))),"")</f>
        <v/>
      </c>
      <c r="E301" s="121" t="str">
        <f t="array" ref="E301">IFERROR(INDEX($A$1:$C$180,SMALL(IF($A$1:$A$180&lt;&gt;"",ROW($A$1:$A$180)),ROW(301:301)),2),"")</f>
        <v/>
      </c>
      <c r="F301" s="121" t="str">
        <f t="array" ref="F301">IFERROR(INDEX($A$1:$C$180,SMALL(IF($A$1:$A$180&lt;&gt;"",ROW($A$1:$A$180)),ROW(301:301)),3),"")</f>
        <v/>
      </c>
      <c r="G301" s="121" t="str">
        <f t="array" ref="G301">IFERROR(INDEX($A$1:$C$100,SMALL(IF($A$1:$A$100&lt;&gt;"",ROW($A$1:$A$100)),ROW(301:301)),4),"")</f>
        <v/>
      </c>
    </row>
    <row r="302" spans="1:7" ht="16.5" x14ac:dyDescent="0.3">
      <c r="A302" t="str">
        <f>IF((ISNUMBER('Surety Calculations Form'!D341))=TRUE,'Surety Calculations Form'!D341,"")</f>
        <v/>
      </c>
      <c r="B302" t="str">
        <f>IF('Surety Calculations Form'!E342&gt;0,'Surety Calculations Form'!E342,"")</f>
        <v/>
      </c>
      <c r="C302" t="str">
        <f>IF('Surety Calculations Form'!A342&gt;0,'Surety Calculations Form'!A342,"")</f>
        <v/>
      </c>
      <c r="D302" s="121" t="str">
        <f t="array" ref="D302">IFERROR(INDEX($A$1:$A$100,SMALL(IF($A$1:$A$100&lt;&gt;"",ROW($A$1:$A$100)),ROW(302:302))),"")</f>
        <v/>
      </c>
      <c r="E302" s="121" t="str">
        <f t="array" ref="E302">IFERROR(INDEX($A$1:$C$180,SMALL(IF($A$1:$A$180&lt;&gt;"",ROW($A$1:$A$180)),ROW(302:302)),2),"")</f>
        <v/>
      </c>
      <c r="F302" s="121" t="str">
        <f t="array" ref="F302">IFERROR(INDEX($A$1:$C$180,SMALL(IF($A$1:$A$180&lt;&gt;"",ROW($A$1:$A$180)),ROW(302:302)),3),"")</f>
        <v/>
      </c>
      <c r="G302" s="121" t="str">
        <f t="array" ref="G302">IFERROR(INDEX($A$1:$C$100,SMALL(IF($A$1:$A$100&lt;&gt;"",ROW($A$1:$A$100)),ROW(302:302)),4),"")</f>
        <v/>
      </c>
    </row>
    <row r="303" spans="1:7" ht="16.5" x14ac:dyDescent="0.3">
      <c r="A303" t="str">
        <f>IF((ISNUMBER('Surety Calculations Form'!D342))=TRUE,'Surety Calculations Form'!D342,"")</f>
        <v/>
      </c>
      <c r="B303" t="str">
        <f>IF('Surety Calculations Form'!E343&gt;0,'Surety Calculations Form'!E343,"")</f>
        <v/>
      </c>
      <c r="C303" t="str">
        <f>IF('Surety Calculations Form'!A343&gt;0,'Surety Calculations Form'!A343,"")</f>
        <v/>
      </c>
      <c r="D303" s="121" t="str">
        <f t="array" ref="D303">IFERROR(INDEX($A$1:$A$100,SMALL(IF($A$1:$A$100&lt;&gt;"",ROW($A$1:$A$100)),ROW(303:303))),"")</f>
        <v/>
      </c>
      <c r="E303" s="121" t="str">
        <f t="array" ref="E303">IFERROR(INDEX($A$1:$C$180,SMALL(IF($A$1:$A$180&lt;&gt;"",ROW($A$1:$A$180)),ROW(303:303)),2),"")</f>
        <v/>
      </c>
      <c r="F303" s="121" t="str">
        <f t="array" ref="F303">IFERROR(INDEX($A$1:$C$180,SMALL(IF($A$1:$A$180&lt;&gt;"",ROW($A$1:$A$180)),ROW(303:303)),3),"")</f>
        <v/>
      </c>
      <c r="G303" s="121" t="str">
        <f t="array" ref="G303">IFERROR(INDEX($A$1:$C$100,SMALL(IF($A$1:$A$100&lt;&gt;"",ROW($A$1:$A$100)),ROW(303:303)),4),"")</f>
        <v/>
      </c>
    </row>
    <row r="304" spans="1:7" ht="16.5" x14ac:dyDescent="0.3">
      <c r="A304" t="str">
        <f>IF((ISNUMBER('Surety Calculations Form'!D343))=TRUE,'Surety Calculations Form'!D343,"")</f>
        <v/>
      </c>
      <c r="B304" t="str">
        <f>IF('Surety Calculations Form'!E344&gt;0,'Surety Calculations Form'!E344,"")</f>
        <v/>
      </c>
      <c r="C304" t="str">
        <f>IF('Surety Calculations Form'!A344&gt;0,'Surety Calculations Form'!A344,"")</f>
        <v/>
      </c>
      <c r="D304" s="121" t="str">
        <f t="array" ref="D304">IFERROR(INDEX($A$1:$A$100,SMALL(IF($A$1:$A$100&lt;&gt;"",ROW($A$1:$A$100)),ROW(304:304))),"")</f>
        <v/>
      </c>
      <c r="E304" s="121" t="str">
        <f t="array" ref="E304">IFERROR(INDEX($A$1:$C$180,SMALL(IF($A$1:$A$180&lt;&gt;"",ROW($A$1:$A$180)),ROW(304:304)),2),"")</f>
        <v/>
      </c>
      <c r="F304" s="121" t="str">
        <f t="array" ref="F304">IFERROR(INDEX($A$1:$C$180,SMALL(IF($A$1:$A$180&lt;&gt;"",ROW($A$1:$A$180)),ROW(304:304)),3),"")</f>
        <v/>
      </c>
      <c r="G304" s="121" t="str">
        <f t="array" ref="G304">IFERROR(INDEX($A$1:$C$100,SMALL(IF($A$1:$A$100&lt;&gt;"",ROW($A$1:$A$100)),ROW(304:304)),4),"")</f>
        <v/>
      </c>
    </row>
    <row r="305" spans="1:7" ht="16.5" x14ac:dyDescent="0.3">
      <c r="A305" t="str">
        <f>IF((ISNUMBER('Surety Calculations Form'!D344))=TRUE,'Surety Calculations Form'!D344,"")</f>
        <v/>
      </c>
      <c r="B305" t="str">
        <f>IF('Surety Calculations Form'!E345&gt;0,'Surety Calculations Form'!E345,"")</f>
        <v/>
      </c>
      <c r="C305" t="str">
        <f>IF('Surety Calculations Form'!A345&gt;0,'Surety Calculations Form'!A345,"")</f>
        <v/>
      </c>
      <c r="D305" s="121" t="str">
        <f t="array" ref="D305">IFERROR(INDEX($A$1:$A$100,SMALL(IF($A$1:$A$100&lt;&gt;"",ROW($A$1:$A$100)),ROW(305:305))),"")</f>
        <v/>
      </c>
      <c r="E305" s="121" t="str">
        <f t="array" ref="E305">IFERROR(INDEX($A$1:$C$180,SMALL(IF($A$1:$A$180&lt;&gt;"",ROW($A$1:$A$180)),ROW(305:305)),2),"")</f>
        <v/>
      </c>
      <c r="F305" s="121" t="str">
        <f t="array" ref="F305">IFERROR(INDEX($A$1:$C$180,SMALL(IF($A$1:$A$180&lt;&gt;"",ROW($A$1:$A$180)),ROW(305:305)),3),"")</f>
        <v/>
      </c>
      <c r="G305" s="121" t="str">
        <f t="array" ref="G305">IFERROR(INDEX($A$1:$C$100,SMALL(IF($A$1:$A$100&lt;&gt;"",ROW($A$1:$A$100)),ROW(305:305)),4),"")</f>
        <v/>
      </c>
    </row>
    <row r="306" spans="1:7" ht="16.5" x14ac:dyDescent="0.3">
      <c r="A306" t="str">
        <f>IF((ISNUMBER('Surety Calculations Form'!D345))=TRUE,'Surety Calculations Form'!D345,"")</f>
        <v/>
      </c>
      <c r="B306" t="str">
        <f>IF('Surety Calculations Form'!E346&gt;0,'Surety Calculations Form'!E346,"")</f>
        <v/>
      </c>
      <c r="C306" t="str">
        <f>IF('Surety Calculations Form'!A346&gt;0,'Surety Calculations Form'!A346,"")</f>
        <v/>
      </c>
      <c r="D306" s="121" t="str">
        <f t="array" ref="D306">IFERROR(INDEX($A$1:$A$100,SMALL(IF($A$1:$A$100&lt;&gt;"",ROW($A$1:$A$100)),ROW(306:306))),"")</f>
        <v/>
      </c>
      <c r="E306" s="121" t="str">
        <f t="array" ref="E306">IFERROR(INDEX($A$1:$C$180,SMALL(IF($A$1:$A$180&lt;&gt;"",ROW($A$1:$A$180)),ROW(306:306)),2),"")</f>
        <v/>
      </c>
      <c r="F306" s="121" t="str">
        <f t="array" ref="F306">IFERROR(INDEX($A$1:$C$180,SMALL(IF($A$1:$A$180&lt;&gt;"",ROW($A$1:$A$180)),ROW(306:306)),3),"")</f>
        <v/>
      </c>
      <c r="G306" s="121" t="str">
        <f t="array" ref="G306">IFERROR(INDEX($A$1:$C$100,SMALL(IF($A$1:$A$100&lt;&gt;"",ROW($A$1:$A$100)),ROW(306:306)),4),"")</f>
        <v/>
      </c>
    </row>
    <row r="307" spans="1:7" ht="16.5" x14ac:dyDescent="0.3">
      <c r="A307" t="str">
        <f>IF((ISNUMBER('Surety Calculations Form'!D346))=TRUE,'Surety Calculations Form'!D346,"")</f>
        <v/>
      </c>
      <c r="B307" t="str">
        <f>IF('Surety Calculations Form'!E347&gt;0,'Surety Calculations Form'!E347,"")</f>
        <v/>
      </c>
      <c r="C307" t="str">
        <f>IF('Surety Calculations Form'!A347&gt;0,'Surety Calculations Form'!A347,"")</f>
        <v/>
      </c>
      <c r="D307" s="121" t="str">
        <f t="array" ref="D307">IFERROR(INDEX($A$1:$A$100,SMALL(IF($A$1:$A$100&lt;&gt;"",ROW($A$1:$A$100)),ROW(307:307))),"")</f>
        <v/>
      </c>
      <c r="E307" s="121" t="str">
        <f t="array" ref="E307">IFERROR(INDEX($A$1:$C$180,SMALL(IF($A$1:$A$180&lt;&gt;"",ROW($A$1:$A$180)),ROW(307:307)),2),"")</f>
        <v/>
      </c>
      <c r="F307" s="121" t="str">
        <f t="array" ref="F307">IFERROR(INDEX($A$1:$C$180,SMALL(IF($A$1:$A$180&lt;&gt;"",ROW($A$1:$A$180)),ROW(307:307)),3),"")</f>
        <v/>
      </c>
      <c r="G307" s="121" t="str">
        <f t="array" ref="G307">IFERROR(INDEX($A$1:$C$100,SMALL(IF($A$1:$A$100&lt;&gt;"",ROW($A$1:$A$100)),ROW(307:307)),4),"")</f>
        <v/>
      </c>
    </row>
    <row r="308" spans="1:7" ht="16.5" x14ac:dyDescent="0.3">
      <c r="A308" t="str">
        <f>IF((ISNUMBER('Surety Calculations Form'!D347))=TRUE,'Surety Calculations Form'!D347,"")</f>
        <v/>
      </c>
      <c r="B308" t="str">
        <f>IF('Surety Calculations Form'!E348&gt;0,'Surety Calculations Form'!E348,"")</f>
        <v/>
      </c>
      <c r="C308" t="str">
        <f>IF('Surety Calculations Form'!A348&gt;0,'Surety Calculations Form'!A348,"")</f>
        <v/>
      </c>
      <c r="D308" s="121" t="str">
        <f t="array" ref="D308">IFERROR(INDEX($A$1:$A$100,SMALL(IF($A$1:$A$100&lt;&gt;"",ROW($A$1:$A$100)),ROW(308:308))),"")</f>
        <v/>
      </c>
      <c r="E308" s="121" t="str">
        <f t="array" ref="E308">IFERROR(INDEX($A$1:$C$180,SMALL(IF($A$1:$A$180&lt;&gt;"",ROW($A$1:$A$180)),ROW(308:308)),2),"")</f>
        <v/>
      </c>
      <c r="F308" s="121" t="str">
        <f t="array" ref="F308">IFERROR(INDEX($A$1:$C$180,SMALL(IF($A$1:$A$180&lt;&gt;"",ROW($A$1:$A$180)),ROW(308:308)),3),"")</f>
        <v/>
      </c>
      <c r="G308" s="121" t="str">
        <f t="array" ref="G308">IFERROR(INDEX($A$1:$C$100,SMALL(IF($A$1:$A$100&lt;&gt;"",ROW($A$1:$A$100)),ROW(308:308)),4),"")</f>
        <v/>
      </c>
    </row>
    <row r="309" spans="1:7" ht="16.5" x14ac:dyDescent="0.3">
      <c r="A309" t="str">
        <f>IF((ISNUMBER('Surety Calculations Form'!D348))=TRUE,'Surety Calculations Form'!D348,"")</f>
        <v/>
      </c>
      <c r="B309" t="str">
        <f>IF('Surety Calculations Form'!E349&gt;0,'Surety Calculations Form'!E349,"")</f>
        <v/>
      </c>
      <c r="C309" t="str">
        <f>IF('Surety Calculations Form'!A349&gt;0,'Surety Calculations Form'!A349,"")</f>
        <v/>
      </c>
      <c r="D309" s="121" t="str">
        <f t="array" ref="D309">IFERROR(INDEX($A$1:$A$100,SMALL(IF($A$1:$A$100&lt;&gt;"",ROW($A$1:$A$100)),ROW(309:309))),"")</f>
        <v/>
      </c>
      <c r="E309" s="121" t="str">
        <f t="array" ref="E309">IFERROR(INDEX($A$1:$C$180,SMALL(IF($A$1:$A$180&lt;&gt;"",ROW($A$1:$A$180)),ROW(309:309)),2),"")</f>
        <v/>
      </c>
      <c r="F309" s="121" t="str">
        <f t="array" ref="F309">IFERROR(INDEX($A$1:$C$180,SMALL(IF($A$1:$A$180&lt;&gt;"",ROW($A$1:$A$180)),ROW(309:309)),3),"")</f>
        <v/>
      </c>
      <c r="G309" s="121" t="str">
        <f t="array" ref="G309">IFERROR(INDEX($A$1:$C$100,SMALL(IF($A$1:$A$100&lt;&gt;"",ROW($A$1:$A$100)),ROW(309:309)),4),"")</f>
        <v/>
      </c>
    </row>
    <row r="310" spans="1:7" ht="16.5" x14ac:dyDescent="0.3">
      <c r="A310" t="str">
        <f>IF((ISNUMBER('Surety Calculations Form'!D349))=TRUE,'Surety Calculations Form'!D349,"")</f>
        <v/>
      </c>
      <c r="B310" t="str">
        <f>IF('Surety Calculations Form'!E350&gt;0,'Surety Calculations Form'!E350,"")</f>
        <v/>
      </c>
      <c r="C310" t="str">
        <f>IF('Surety Calculations Form'!A350&gt;0,'Surety Calculations Form'!A350,"")</f>
        <v/>
      </c>
      <c r="D310" s="121" t="str">
        <f t="array" ref="D310">IFERROR(INDEX($A$1:$A$100,SMALL(IF($A$1:$A$100&lt;&gt;"",ROW($A$1:$A$100)),ROW(310:310))),"")</f>
        <v/>
      </c>
      <c r="E310" s="121" t="str">
        <f t="array" ref="E310">IFERROR(INDEX($A$1:$C$180,SMALL(IF($A$1:$A$180&lt;&gt;"",ROW($A$1:$A$180)),ROW(310:310)),2),"")</f>
        <v/>
      </c>
      <c r="F310" s="121" t="str">
        <f t="array" ref="F310">IFERROR(INDEX($A$1:$C$180,SMALL(IF($A$1:$A$180&lt;&gt;"",ROW($A$1:$A$180)),ROW(310:310)),3),"")</f>
        <v/>
      </c>
      <c r="G310" s="121" t="str">
        <f t="array" ref="G310">IFERROR(INDEX($A$1:$C$100,SMALL(IF($A$1:$A$100&lt;&gt;"",ROW($A$1:$A$100)),ROW(310:310)),4),"")</f>
        <v/>
      </c>
    </row>
    <row r="311" spans="1:7" ht="16.5" x14ac:dyDescent="0.3">
      <c r="A311" t="str">
        <f>IF((ISNUMBER('Surety Calculations Form'!D350))=TRUE,'Surety Calculations Form'!D350,"")</f>
        <v/>
      </c>
      <c r="B311" t="str">
        <f>IF('Surety Calculations Form'!E351&gt;0,'Surety Calculations Form'!E351,"")</f>
        <v/>
      </c>
      <c r="C311" t="str">
        <f>IF('Surety Calculations Form'!A351&gt;0,'Surety Calculations Form'!A351,"")</f>
        <v/>
      </c>
      <c r="D311" s="121" t="str">
        <f t="array" ref="D311">IFERROR(INDEX($A$1:$A$100,SMALL(IF($A$1:$A$100&lt;&gt;"",ROW($A$1:$A$100)),ROW(311:311))),"")</f>
        <v/>
      </c>
      <c r="E311" s="121" t="str">
        <f t="array" ref="E311">IFERROR(INDEX($A$1:$C$180,SMALL(IF($A$1:$A$180&lt;&gt;"",ROW($A$1:$A$180)),ROW(311:311)),2),"")</f>
        <v/>
      </c>
      <c r="F311" s="121" t="str">
        <f t="array" ref="F311">IFERROR(INDEX($A$1:$C$180,SMALL(IF($A$1:$A$180&lt;&gt;"",ROW($A$1:$A$180)),ROW(311:311)),3),"")</f>
        <v/>
      </c>
      <c r="G311" s="121" t="str">
        <f t="array" ref="G311">IFERROR(INDEX($A$1:$C$100,SMALL(IF($A$1:$A$100&lt;&gt;"",ROW($A$1:$A$100)),ROW(311:311)),4),"")</f>
        <v/>
      </c>
    </row>
    <row r="312" spans="1:7" ht="16.5" x14ac:dyDescent="0.3">
      <c r="A312" t="str">
        <f>IF((ISNUMBER('Surety Calculations Form'!D351))=TRUE,'Surety Calculations Form'!D351,"")</f>
        <v/>
      </c>
      <c r="B312" t="str">
        <f>IF('Surety Calculations Form'!E352&gt;0,'Surety Calculations Form'!E352,"")</f>
        <v/>
      </c>
      <c r="C312" t="str">
        <f>IF('Surety Calculations Form'!A352&gt;0,'Surety Calculations Form'!A352,"")</f>
        <v/>
      </c>
      <c r="D312" s="121" t="str">
        <f t="array" ref="D312">IFERROR(INDEX($A$1:$A$100,SMALL(IF($A$1:$A$100&lt;&gt;"",ROW($A$1:$A$100)),ROW(312:312))),"")</f>
        <v/>
      </c>
      <c r="E312" s="121" t="str">
        <f t="array" ref="E312">IFERROR(INDEX($A$1:$C$180,SMALL(IF($A$1:$A$180&lt;&gt;"",ROW($A$1:$A$180)),ROW(312:312)),2),"")</f>
        <v/>
      </c>
      <c r="F312" s="121" t="str">
        <f t="array" ref="F312">IFERROR(INDEX($A$1:$C$180,SMALL(IF($A$1:$A$180&lt;&gt;"",ROW($A$1:$A$180)),ROW(312:312)),3),"")</f>
        <v/>
      </c>
      <c r="G312" s="121" t="str">
        <f t="array" ref="G312">IFERROR(INDEX($A$1:$C$100,SMALL(IF($A$1:$A$100&lt;&gt;"",ROW($A$1:$A$100)),ROW(312:312)),4),"")</f>
        <v/>
      </c>
    </row>
    <row r="313" spans="1:7" ht="16.5" x14ac:dyDescent="0.3">
      <c r="A313" t="str">
        <f>IF((ISNUMBER('Surety Calculations Form'!D352))=TRUE,'Surety Calculations Form'!D352,"")</f>
        <v/>
      </c>
      <c r="B313" t="str">
        <f>IF('Surety Calculations Form'!E353&gt;0,'Surety Calculations Form'!E353,"")</f>
        <v/>
      </c>
      <c r="C313" t="str">
        <f>IF('Surety Calculations Form'!A353&gt;0,'Surety Calculations Form'!A353,"")</f>
        <v/>
      </c>
      <c r="D313" s="121" t="str">
        <f t="array" ref="D313">IFERROR(INDEX($A$1:$A$100,SMALL(IF($A$1:$A$100&lt;&gt;"",ROW($A$1:$A$100)),ROW(313:313))),"")</f>
        <v/>
      </c>
      <c r="E313" s="121" t="str">
        <f t="array" ref="E313">IFERROR(INDEX($A$1:$C$180,SMALL(IF($A$1:$A$180&lt;&gt;"",ROW($A$1:$A$180)),ROW(313:313)),2),"")</f>
        <v/>
      </c>
      <c r="F313" s="121" t="str">
        <f t="array" ref="F313">IFERROR(INDEX($A$1:$C$180,SMALL(IF($A$1:$A$180&lt;&gt;"",ROW($A$1:$A$180)),ROW(313:313)),3),"")</f>
        <v/>
      </c>
      <c r="G313" s="121" t="str">
        <f t="array" ref="G313">IFERROR(INDEX($A$1:$C$100,SMALL(IF($A$1:$A$100&lt;&gt;"",ROW($A$1:$A$100)),ROW(313:313)),4),"")</f>
        <v/>
      </c>
    </row>
    <row r="314" spans="1:7" ht="16.5" x14ac:dyDescent="0.3">
      <c r="A314" t="str">
        <f>IF((ISNUMBER('Surety Calculations Form'!D353))=TRUE,'Surety Calculations Form'!D353,"")</f>
        <v/>
      </c>
      <c r="B314" t="str">
        <f>IF('Surety Calculations Form'!E354&gt;0,'Surety Calculations Form'!E354,"")</f>
        <v/>
      </c>
      <c r="C314" t="str">
        <f>IF('Surety Calculations Form'!A354&gt;0,'Surety Calculations Form'!A354,"")</f>
        <v/>
      </c>
      <c r="D314" s="121" t="str">
        <f t="array" ref="D314">IFERROR(INDEX($A$1:$A$100,SMALL(IF($A$1:$A$100&lt;&gt;"",ROW($A$1:$A$100)),ROW(314:314))),"")</f>
        <v/>
      </c>
      <c r="E314" s="121" t="str">
        <f t="array" ref="E314">IFERROR(INDEX($A$1:$C$180,SMALL(IF($A$1:$A$180&lt;&gt;"",ROW($A$1:$A$180)),ROW(314:314)),2),"")</f>
        <v/>
      </c>
      <c r="F314" s="121" t="str">
        <f t="array" ref="F314">IFERROR(INDEX($A$1:$C$180,SMALL(IF($A$1:$A$180&lt;&gt;"",ROW($A$1:$A$180)),ROW(314:314)),3),"")</f>
        <v/>
      </c>
      <c r="G314" s="121" t="str">
        <f t="array" ref="G314">IFERROR(INDEX($A$1:$C$100,SMALL(IF($A$1:$A$100&lt;&gt;"",ROW($A$1:$A$100)),ROW(314:314)),4),"")</f>
        <v/>
      </c>
    </row>
    <row r="315" spans="1:7" ht="16.5" x14ac:dyDescent="0.3">
      <c r="A315" t="str">
        <f>IF((ISNUMBER('Surety Calculations Form'!D354))=TRUE,'Surety Calculations Form'!D354,"")</f>
        <v/>
      </c>
      <c r="B315" t="str">
        <f>IF('Surety Calculations Form'!E355&gt;0,'Surety Calculations Form'!E355,"")</f>
        <v/>
      </c>
      <c r="C315" t="str">
        <f>IF('Surety Calculations Form'!A355&gt;0,'Surety Calculations Form'!A355,"")</f>
        <v/>
      </c>
      <c r="D315" s="121" t="str">
        <f t="array" ref="D315">IFERROR(INDEX($A$1:$A$100,SMALL(IF($A$1:$A$100&lt;&gt;"",ROW($A$1:$A$100)),ROW(315:315))),"")</f>
        <v/>
      </c>
      <c r="E315" s="121" t="str">
        <f t="array" ref="E315">IFERROR(INDEX($A$1:$C$180,SMALL(IF($A$1:$A$180&lt;&gt;"",ROW($A$1:$A$180)),ROW(315:315)),2),"")</f>
        <v/>
      </c>
      <c r="F315" s="121" t="str">
        <f t="array" ref="F315">IFERROR(INDEX($A$1:$C$180,SMALL(IF($A$1:$A$180&lt;&gt;"",ROW($A$1:$A$180)),ROW(315:315)),3),"")</f>
        <v/>
      </c>
      <c r="G315" s="121" t="str">
        <f t="array" ref="G315">IFERROR(INDEX($A$1:$C$100,SMALL(IF($A$1:$A$100&lt;&gt;"",ROW($A$1:$A$100)),ROW(315:315)),4),"")</f>
        <v/>
      </c>
    </row>
    <row r="316" spans="1:7" ht="16.5" x14ac:dyDescent="0.3">
      <c r="A316" t="str">
        <f>IF((ISNUMBER('Surety Calculations Form'!D355))=TRUE,'Surety Calculations Form'!D355,"")</f>
        <v/>
      </c>
      <c r="B316" t="str">
        <f>IF('Surety Calculations Form'!E356&gt;0,'Surety Calculations Form'!E356,"")</f>
        <v/>
      </c>
      <c r="C316" t="str">
        <f>IF('Surety Calculations Form'!A356&gt;0,'Surety Calculations Form'!A356,"")</f>
        <v/>
      </c>
      <c r="D316" s="121" t="str">
        <f t="array" ref="D316">IFERROR(INDEX($A$1:$A$100,SMALL(IF($A$1:$A$100&lt;&gt;"",ROW($A$1:$A$100)),ROW(316:316))),"")</f>
        <v/>
      </c>
      <c r="E316" s="121" t="str">
        <f t="array" ref="E316">IFERROR(INDEX($A$1:$C$180,SMALL(IF($A$1:$A$180&lt;&gt;"",ROW($A$1:$A$180)),ROW(316:316)),2),"")</f>
        <v/>
      </c>
      <c r="F316" s="121" t="str">
        <f t="array" ref="F316">IFERROR(INDEX($A$1:$C$180,SMALL(IF($A$1:$A$180&lt;&gt;"",ROW($A$1:$A$180)),ROW(316:316)),3),"")</f>
        <v/>
      </c>
      <c r="G316" s="121" t="str">
        <f t="array" ref="G316">IFERROR(INDEX($A$1:$C$100,SMALL(IF($A$1:$A$100&lt;&gt;"",ROW($A$1:$A$100)),ROW(316:316)),4),"")</f>
        <v/>
      </c>
    </row>
    <row r="317" spans="1:7" ht="16.5" x14ac:dyDescent="0.3">
      <c r="A317" t="str">
        <f>IF((ISNUMBER('Surety Calculations Form'!D356))=TRUE,'Surety Calculations Form'!D356,"")</f>
        <v/>
      </c>
      <c r="B317" t="str">
        <f>IF('Surety Calculations Form'!E357&gt;0,'Surety Calculations Form'!E357,"")</f>
        <v/>
      </c>
      <c r="C317" t="str">
        <f>IF('Surety Calculations Form'!A357&gt;0,'Surety Calculations Form'!A357,"")</f>
        <v/>
      </c>
      <c r="D317" s="121" t="str">
        <f t="array" ref="D317">IFERROR(INDEX($A$1:$A$100,SMALL(IF($A$1:$A$100&lt;&gt;"",ROW($A$1:$A$100)),ROW(317:317))),"")</f>
        <v/>
      </c>
      <c r="E317" s="121" t="str">
        <f t="array" ref="E317">IFERROR(INDEX($A$1:$C$180,SMALL(IF($A$1:$A$180&lt;&gt;"",ROW($A$1:$A$180)),ROW(317:317)),2),"")</f>
        <v/>
      </c>
      <c r="F317" s="121" t="str">
        <f t="array" ref="F317">IFERROR(INDEX($A$1:$C$180,SMALL(IF($A$1:$A$180&lt;&gt;"",ROW($A$1:$A$180)),ROW(317:317)),3),"")</f>
        <v/>
      </c>
      <c r="G317" s="121" t="str">
        <f t="array" ref="G317">IFERROR(INDEX($A$1:$C$100,SMALL(IF($A$1:$A$100&lt;&gt;"",ROW($A$1:$A$100)),ROW(317:317)),4),"")</f>
        <v/>
      </c>
    </row>
    <row r="318" spans="1:7" ht="16.5" x14ac:dyDescent="0.3">
      <c r="A318" t="str">
        <f>IF((ISNUMBER('Surety Calculations Form'!D357))=TRUE,'Surety Calculations Form'!D357,"")</f>
        <v/>
      </c>
      <c r="B318" t="str">
        <f>IF('Surety Calculations Form'!E358&gt;0,'Surety Calculations Form'!E358,"")</f>
        <v/>
      </c>
      <c r="C318" t="str">
        <f>IF('Surety Calculations Form'!A358&gt;0,'Surety Calculations Form'!A358,"")</f>
        <v/>
      </c>
      <c r="D318" s="121" t="str">
        <f t="array" ref="D318">IFERROR(INDEX($A$1:$A$100,SMALL(IF($A$1:$A$100&lt;&gt;"",ROW($A$1:$A$100)),ROW(318:318))),"")</f>
        <v/>
      </c>
      <c r="E318" s="121" t="str">
        <f t="array" ref="E318">IFERROR(INDEX($A$1:$C$180,SMALL(IF($A$1:$A$180&lt;&gt;"",ROW($A$1:$A$180)),ROW(318:318)),2),"")</f>
        <v/>
      </c>
      <c r="F318" s="121" t="str">
        <f t="array" ref="F318">IFERROR(INDEX($A$1:$C$180,SMALL(IF($A$1:$A$180&lt;&gt;"",ROW($A$1:$A$180)),ROW(318:318)),3),"")</f>
        <v/>
      </c>
      <c r="G318" s="121" t="str">
        <f t="array" ref="G318">IFERROR(INDEX($A$1:$C$100,SMALL(IF($A$1:$A$100&lt;&gt;"",ROW($A$1:$A$100)),ROW(318:318)),4),"")</f>
        <v/>
      </c>
    </row>
    <row r="319" spans="1:7" ht="16.5" x14ac:dyDescent="0.3">
      <c r="A319" t="str">
        <f>IF((ISNUMBER('Surety Calculations Form'!D358))=TRUE,'Surety Calculations Form'!D358,"")</f>
        <v/>
      </c>
      <c r="B319" t="str">
        <f>IF('Surety Calculations Form'!E359&gt;0,'Surety Calculations Form'!E359,"")</f>
        <v/>
      </c>
      <c r="C319" t="str">
        <f>IF('Surety Calculations Form'!A359&gt;0,'Surety Calculations Form'!A359,"")</f>
        <v/>
      </c>
      <c r="D319" s="121" t="str">
        <f t="array" ref="D319">IFERROR(INDEX($A$1:$A$100,SMALL(IF($A$1:$A$100&lt;&gt;"",ROW($A$1:$A$100)),ROW(319:319))),"")</f>
        <v/>
      </c>
      <c r="E319" s="121" t="str">
        <f t="array" ref="E319">IFERROR(INDEX($A$1:$C$180,SMALL(IF($A$1:$A$180&lt;&gt;"",ROW($A$1:$A$180)),ROW(319:319)),2),"")</f>
        <v/>
      </c>
      <c r="F319" s="121" t="str">
        <f t="array" ref="F319">IFERROR(INDEX($A$1:$C$180,SMALL(IF($A$1:$A$180&lt;&gt;"",ROW($A$1:$A$180)),ROW(319:319)),3),"")</f>
        <v/>
      </c>
      <c r="G319" s="121" t="str">
        <f t="array" ref="G319">IFERROR(INDEX($A$1:$C$100,SMALL(IF($A$1:$A$100&lt;&gt;"",ROW($A$1:$A$100)),ROW(319:319)),4),"")</f>
        <v/>
      </c>
    </row>
    <row r="320" spans="1:7" ht="16.5" x14ac:dyDescent="0.3">
      <c r="A320" t="str">
        <f>IF((ISNUMBER('Surety Calculations Form'!D359))=TRUE,'Surety Calculations Form'!D359,"")</f>
        <v/>
      </c>
      <c r="B320" t="str">
        <f>IF('Surety Calculations Form'!E360&gt;0,'Surety Calculations Form'!E360,"")</f>
        <v/>
      </c>
      <c r="C320" t="str">
        <f>IF('Surety Calculations Form'!A360&gt;0,'Surety Calculations Form'!A360,"")</f>
        <v/>
      </c>
      <c r="D320" s="121" t="str">
        <f t="array" ref="D320">IFERROR(INDEX($A$1:$A$100,SMALL(IF($A$1:$A$100&lt;&gt;"",ROW($A$1:$A$100)),ROW(320:320))),"")</f>
        <v/>
      </c>
      <c r="E320" s="121" t="str">
        <f t="array" ref="E320">IFERROR(INDEX($A$1:$C$180,SMALL(IF($A$1:$A$180&lt;&gt;"",ROW($A$1:$A$180)),ROW(320:320)),2),"")</f>
        <v/>
      </c>
      <c r="F320" s="121" t="str">
        <f t="array" ref="F320">IFERROR(INDEX($A$1:$C$180,SMALL(IF($A$1:$A$180&lt;&gt;"",ROW($A$1:$A$180)),ROW(320:320)),3),"")</f>
        <v/>
      </c>
      <c r="G320" s="121" t="str">
        <f t="array" ref="G320">IFERROR(INDEX($A$1:$C$100,SMALL(IF($A$1:$A$100&lt;&gt;"",ROW($A$1:$A$100)),ROW(320:320)),4),"")</f>
        <v/>
      </c>
    </row>
    <row r="321" spans="1:7" ht="16.5" x14ac:dyDescent="0.3">
      <c r="A321" t="str">
        <f>IF((ISNUMBER('Surety Calculations Form'!D360))=TRUE,'Surety Calculations Form'!D360,"")</f>
        <v/>
      </c>
      <c r="B321" t="str">
        <f>IF('Surety Calculations Form'!E361&gt;0,'Surety Calculations Form'!E361,"")</f>
        <v/>
      </c>
      <c r="C321" t="str">
        <f>IF('Surety Calculations Form'!A361&gt;0,'Surety Calculations Form'!A361,"")</f>
        <v/>
      </c>
      <c r="D321" s="121" t="str">
        <f t="array" ref="D321">IFERROR(INDEX($A$1:$A$100,SMALL(IF($A$1:$A$100&lt;&gt;"",ROW($A$1:$A$100)),ROW(321:321))),"")</f>
        <v/>
      </c>
      <c r="E321" s="121" t="str">
        <f t="array" ref="E321">IFERROR(INDEX($A$1:$C$180,SMALL(IF($A$1:$A$180&lt;&gt;"",ROW($A$1:$A$180)),ROW(321:321)),2),"")</f>
        <v/>
      </c>
      <c r="F321" s="121" t="str">
        <f t="array" ref="F321">IFERROR(INDEX($A$1:$C$180,SMALL(IF($A$1:$A$180&lt;&gt;"",ROW($A$1:$A$180)),ROW(321:321)),3),"")</f>
        <v/>
      </c>
      <c r="G321" s="121" t="str">
        <f t="array" ref="G321">IFERROR(INDEX($A$1:$C$100,SMALL(IF($A$1:$A$100&lt;&gt;"",ROW($A$1:$A$100)),ROW(321:321)),4),"")</f>
        <v/>
      </c>
    </row>
    <row r="322" spans="1:7" ht="16.5" x14ac:dyDescent="0.3">
      <c r="A322" t="str">
        <f>IF((ISNUMBER('Surety Calculations Form'!D361))=TRUE,'Surety Calculations Form'!D361,"")</f>
        <v/>
      </c>
      <c r="B322" t="str">
        <f>IF('Surety Calculations Form'!E362&gt;0,'Surety Calculations Form'!E362,"")</f>
        <v/>
      </c>
      <c r="C322" t="str">
        <f>IF('Surety Calculations Form'!A362&gt;0,'Surety Calculations Form'!A362,"")</f>
        <v/>
      </c>
      <c r="D322" s="121" t="str">
        <f t="array" ref="D322">IFERROR(INDEX($A$1:$A$100,SMALL(IF($A$1:$A$100&lt;&gt;"",ROW($A$1:$A$100)),ROW(322:322))),"")</f>
        <v/>
      </c>
      <c r="E322" s="121" t="str">
        <f t="array" ref="E322">IFERROR(INDEX($A$1:$C$180,SMALL(IF($A$1:$A$180&lt;&gt;"",ROW($A$1:$A$180)),ROW(322:322)),2),"")</f>
        <v/>
      </c>
      <c r="F322" s="121" t="str">
        <f t="array" ref="F322">IFERROR(INDEX($A$1:$C$180,SMALL(IF($A$1:$A$180&lt;&gt;"",ROW($A$1:$A$180)),ROW(322:322)),3),"")</f>
        <v/>
      </c>
      <c r="G322" s="121" t="str">
        <f t="array" ref="G322">IFERROR(INDEX($A$1:$C$100,SMALL(IF($A$1:$A$100&lt;&gt;"",ROW($A$1:$A$100)),ROW(322:322)),4),"")</f>
        <v/>
      </c>
    </row>
    <row r="323" spans="1:7" ht="16.5" x14ac:dyDescent="0.3">
      <c r="A323" t="str">
        <f>IF((ISNUMBER('Surety Calculations Form'!D362))=TRUE,'Surety Calculations Form'!D362,"")</f>
        <v/>
      </c>
      <c r="B323" t="str">
        <f>IF('Surety Calculations Form'!E363&gt;0,'Surety Calculations Form'!E363,"")</f>
        <v/>
      </c>
      <c r="C323" t="str">
        <f>IF('Surety Calculations Form'!A363&gt;0,'Surety Calculations Form'!A363,"")</f>
        <v/>
      </c>
      <c r="D323" s="121" t="str">
        <f t="array" ref="D323">IFERROR(INDEX($A$1:$A$100,SMALL(IF($A$1:$A$100&lt;&gt;"",ROW($A$1:$A$100)),ROW(323:323))),"")</f>
        <v/>
      </c>
      <c r="E323" s="121" t="str">
        <f t="array" ref="E323">IFERROR(INDEX($A$1:$C$180,SMALL(IF($A$1:$A$180&lt;&gt;"",ROW($A$1:$A$180)),ROW(323:323)),2),"")</f>
        <v/>
      </c>
      <c r="F323" s="121" t="str">
        <f t="array" ref="F323">IFERROR(INDEX($A$1:$C$180,SMALL(IF($A$1:$A$180&lt;&gt;"",ROW($A$1:$A$180)),ROW(323:323)),3),"")</f>
        <v/>
      </c>
      <c r="G323" s="121" t="str">
        <f t="array" ref="G323">IFERROR(INDEX($A$1:$C$100,SMALL(IF($A$1:$A$100&lt;&gt;"",ROW($A$1:$A$100)),ROW(323:323)),4),"")</f>
        <v/>
      </c>
    </row>
    <row r="324" spans="1:7" ht="16.5" x14ac:dyDescent="0.3">
      <c r="A324" t="str">
        <f>IF((ISNUMBER('Surety Calculations Form'!D363))=TRUE,'Surety Calculations Form'!D363,"")</f>
        <v/>
      </c>
      <c r="B324" t="str">
        <f>IF('Surety Calculations Form'!E364&gt;0,'Surety Calculations Form'!E364,"")</f>
        <v/>
      </c>
      <c r="C324" t="str">
        <f>IF('Surety Calculations Form'!A364&gt;0,'Surety Calculations Form'!A364,"")</f>
        <v/>
      </c>
      <c r="D324" s="121" t="str">
        <f t="array" ref="D324">IFERROR(INDEX($A$1:$A$100,SMALL(IF($A$1:$A$100&lt;&gt;"",ROW($A$1:$A$100)),ROW(324:324))),"")</f>
        <v/>
      </c>
      <c r="E324" s="121" t="str">
        <f t="array" ref="E324">IFERROR(INDEX($A$1:$C$180,SMALL(IF($A$1:$A$180&lt;&gt;"",ROW($A$1:$A$180)),ROW(324:324)),2),"")</f>
        <v/>
      </c>
      <c r="F324" s="121" t="str">
        <f t="array" ref="F324">IFERROR(INDEX($A$1:$C$180,SMALL(IF($A$1:$A$180&lt;&gt;"",ROW($A$1:$A$180)),ROW(324:324)),3),"")</f>
        <v/>
      </c>
      <c r="G324" s="121" t="str">
        <f t="array" ref="G324">IFERROR(INDEX($A$1:$C$100,SMALL(IF($A$1:$A$100&lt;&gt;"",ROW($A$1:$A$100)),ROW(324:324)),4),"")</f>
        <v/>
      </c>
    </row>
    <row r="325" spans="1:7" ht="16.5" x14ac:dyDescent="0.3">
      <c r="A325" t="str">
        <f>IF((ISNUMBER('Surety Calculations Form'!D364))=TRUE,'Surety Calculations Form'!D364,"")</f>
        <v/>
      </c>
      <c r="B325" t="str">
        <f>IF('Surety Calculations Form'!E365&gt;0,'Surety Calculations Form'!E365,"")</f>
        <v/>
      </c>
      <c r="C325" t="str">
        <f>IF('Surety Calculations Form'!A365&gt;0,'Surety Calculations Form'!A365,"")</f>
        <v/>
      </c>
      <c r="D325" s="121" t="str">
        <f t="array" ref="D325">IFERROR(INDEX($A$1:$A$100,SMALL(IF($A$1:$A$100&lt;&gt;"",ROW($A$1:$A$100)),ROW(325:325))),"")</f>
        <v/>
      </c>
      <c r="E325" s="121" t="str">
        <f t="array" ref="E325">IFERROR(INDEX($A$1:$C$180,SMALL(IF($A$1:$A$180&lt;&gt;"",ROW($A$1:$A$180)),ROW(325:325)),2),"")</f>
        <v/>
      </c>
      <c r="F325" s="121" t="str">
        <f t="array" ref="F325">IFERROR(INDEX($A$1:$C$180,SMALL(IF($A$1:$A$180&lt;&gt;"",ROW($A$1:$A$180)),ROW(325:325)),3),"")</f>
        <v/>
      </c>
      <c r="G325" s="121" t="str">
        <f t="array" ref="G325">IFERROR(INDEX($A$1:$C$100,SMALL(IF($A$1:$A$100&lt;&gt;"",ROW($A$1:$A$100)),ROW(325:325)),4),"")</f>
        <v/>
      </c>
    </row>
    <row r="326" spans="1:7" ht="16.5" x14ac:dyDescent="0.3">
      <c r="A326" t="str">
        <f>IF((ISNUMBER('Surety Calculations Form'!D365))=TRUE,'Surety Calculations Form'!D365,"")</f>
        <v/>
      </c>
      <c r="B326" t="str">
        <f>IF('Surety Calculations Form'!E366&gt;0,'Surety Calculations Form'!E366,"")</f>
        <v/>
      </c>
      <c r="C326" t="str">
        <f>IF('Surety Calculations Form'!A366&gt;0,'Surety Calculations Form'!A366,"")</f>
        <v/>
      </c>
      <c r="D326" s="121" t="str">
        <f t="array" ref="D326">IFERROR(INDEX($A$1:$A$100,SMALL(IF($A$1:$A$100&lt;&gt;"",ROW($A$1:$A$100)),ROW(326:326))),"")</f>
        <v/>
      </c>
      <c r="E326" s="121" t="str">
        <f t="array" ref="E326">IFERROR(INDEX($A$1:$C$180,SMALL(IF($A$1:$A$180&lt;&gt;"",ROW($A$1:$A$180)),ROW(326:326)),2),"")</f>
        <v/>
      </c>
      <c r="F326" s="121" t="str">
        <f t="array" ref="F326">IFERROR(INDEX($A$1:$C$180,SMALL(IF($A$1:$A$180&lt;&gt;"",ROW($A$1:$A$180)),ROW(326:326)),3),"")</f>
        <v/>
      </c>
      <c r="G326" s="121" t="str">
        <f t="array" ref="G326">IFERROR(INDEX($A$1:$C$100,SMALL(IF($A$1:$A$100&lt;&gt;"",ROW($A$1:$A$100)),ROW(326:326)),4),"")</f>
        <v/>
      </c>
    </row>
    <row r="327" spans="1:7" ht="16.5" x14ac:dyDescent="0.3">
      <c r="A327" t="str">
        <f>IF((ISNUMBER('Surety Calculations Form'!D366))=TRUE,'Surety Calculations Form'!D366,"")</f>
        <v/>
      </c>
      <c r="B327" t="str">
        <f>IF('Surety Calculations Form'!E367&gt;0,'Surety Calculations Form'!E367,"")</f>
        <v/>
      </c>
      <c r="C327" t="str">
        <f>IF('Surety Calculations Form'!A367&gt;0,'Surety Calculations Form'!A367,"")</f>
        <v/>
      </c>
      <c r="D327" s="121" t="str">
        <f t="array" ref="D327">IFERROR(INDEX($A$1:$A$100,SMALL(IF($A$1:$A$100&lt;&gt;"",ROW($A$1:$A$100)),ROW(327:327))),"")</f>
        <v/>
      </c>
      <c r="E327" s="121" t="str">
        <f t="array" ref="E327">IFERROR(INDEX($A$1:$C$180,SMALL(IF($A$1:$A$180&lt;&gt;"",ROW($A$1:$A$180)),ROW(327:327)),2),"")</f>
        <v/>
      </c>
      <c r="F327" s="121" t="str">
        <f t="array" ref="F327">IFERROR(INDEX($A$1:$C$180,SMALL(IF($A$1:$A$180&lt;&gt;"",ROW($A$1:$A$180)),ROW(327:327)),3),"")</f>
        <v/>
      </c>
      <c r="G327" s="121" t="str">
        <f t="array" ref="G327">IFERROR(INDEX($A$1:$C$100,SMALL(IF($A$1:$A$100&lt;&gt;"",ROW($A$1:$A$100)),ROW(327:327)),4),"")</f>
        <v/>
      </c>
    </row>
    <row r="328" spans="1:7" ht="16.5" x14ac:dyDescent="0.3">
      <c r="A328" t="str">
        <f>IF((ISNUMBER('Surety Calculations Form'!D367))=TRUE,'Surety Calculations Form'!D367,"")</f>
        <v/>
      </c>
      <c r="B328" t="str">
        <f>IF('Surety Calculations Form'!E368&gt;0,'Surety Calculations Form'!E368,"")</f>
        <v/>
      </c>
      <c r="C328" t="str">
        <f>IF('Surety Calculations Form'!A368&gt;0,'Surety Calculations Form'!A368,"")</f>
        <v/>
      </c>
      <c r="D328" s="121" t="str">
        <f t="array" ref="D328">IFERROR(INDEX($A$1:$A$100,SMALL(IF($A$1:$A$100&lt;&gt;"",ROW($A$1:$A$100)),ROW(328:328))),"")</f>
        <v/>
      </c>
      <c r="E328" s="121" t="str">
        <f t="array" ref="E328">IFERROR(INDEX($A$1:$C$180,SMALL(IF($A$1:$A$180&lt;&gt;"",ROW($A$1:$A$180)),ROW(328:328)),2),"")</f>
        <v/>
      </c>
      <c r="F328" s="121" t="str">
        <f t="array" ref="F328">IFERROR(INDEX($A$1:$C$180,SMALL(IF($A$1:$A$180&lt;&gt;"",ROW($A$1:$A$180)),ROW(328:328)),3),"")</f>
        <v/>
      </c>
      <c r="G328" s="121" t="str">
        <f t="array" ref="G328">IFERROR(INDEX($A$1:$C$100,SMALL(IF($A$1:$A$100&lt;&gt;"",ROW($A$1:$A$100)),ROW(328:328)),4),"")</f>
        <v/>
      </c>
    </row>
    <row r="329" spans="1:7" ht="16.5" x14ac:dyDescent="0.3">
      <c r="A329" t="str">
        <f>IF((ISNUMBER('Surety Calculations Form'!D368))=TRUE,'Surety Calculations Form'!D368,"")</f>
        <v/>
      </c>
      <c r="B329" t="str">
        <f>IF('Surety Calculations Form'!E369&gt;0,'Surety Calculations Form'!E369,"")</f>
        <v/>
      </c>
      <c r="C329" t="str">
        <f>IF('Surety Calculations Form'!A369&gt;0,'Surety Calculations Form'!A369,"")</f>
        <v/>
      </c>
      <c r="D329" s="121" t="str">
        <f t="array" ref="D329">IFERROR(INDEX($A$1:$A$100,SMALL(IF($A$1:$A$100&lt;&gt;"",ROW($A$1:$A$100)),ROW(329:329))),"")</f>
        <v/>
      </c>
      <c r="E329" s="121" t="str">
        <f t="array" ref="E329">IFERROR(INDEX($A$1:$C$180,SMALL(IF($A$1:$A$180&lt;&gt;"",ROW($A$1:$A$180)),ROW(329:329)),2),"")</f>
        <v/>
      </c>
      <c r="F329" s="121" t="str">
        <f t="array" ref="F329">IFERROR(INDEX($A$1:$C$180,SMALL(IF($A$1:$A$180&lt;&gt;"",ROW($A$1:$A$180)),ROW(329:329)),3),"")</f>
        <v/>
      </c>
      <c r="G329" s="121" t="str">
        <f t="array" ref="G329">IFERROR(INDEX($A$1:$C$100,SMALL(IF($A$1:$A$100&lt;&gt;"",ROW($A$1:$A$100)),ROW(329:329)),4),"")</f>
        <v/>
      </c>
    </row>
    <row r="330" spans="1:7" ht="16.5" x14ac:dyDescent="0.3">
      <c r="A330" t="str">
        <f>IF((ISNUMBER('Surety Calculations Form'!D369))=TRUE,'Surety Calculations Form'!D369,"")</f>
        <v/>
      </c>
      <c r="B330" t="str">
        <f>IF('Surety Calculations Form'!E370&gt;0,'Surety Calculations Form'!E370,"")</f>
        <v/>
      </c>
      <c r="C330" t="str">
        <f>IF('Surety Calculations Form'!A370&gt;0,'Surety Calculations Form'!A370,"")</f>
        <v/>
      </c>
      <c r="D330" s="121" t="str">
        <f t="array" ref="D330">IFERROR(INDEX($A$1:$A$100,SMALL(IF($A$1:$A$100&lt;&gt;"",ROW($A$1:$A$100)),ROW(330:330))),"")</f>
        <v/>
      </c>
      <c r="E330" s="121" t="str">
        <f t="array" ref="E330">IFERROR(INDEX($A$1:$C$180,SMALL(IF($A$1:$A$180&lt;&gt;"",ROW($A$1:$A$180)),ROW(330:330)),2),"")</f>
        <v/>
      </c>
      <c r="F330" s="121" t="str">
        <f t="array" ref="F330">IFERROR(INDEX($A$1:$C$180,SMALL(IF($A$1:$A$180&lt;&gt;"",ROW($A$1:$A$180)),ROW(330:330)),3),"")</f>
        <v/>
      </c>
      <c r="G330" s="121" t="str">
        <f t="array" ref="G330">IFERROR(INDEX($A$1:$C$100,SMALL(IF($A$1:$A$100&lt;&gt;"",ROW($A$1:$A$100)),ROW(330:330)),4),"")</f>
        <v/>
      </c>
    </row>
    <row r="331" spans="1:7" ht="16.5" x14ac:dyDescent="0.3">
      <c r="A331" t="str">
        <f>IF((ISNUMBER('Surety Calculations Form'!D370))=TRUE,'Surety Calculations Form'!D370,"")</f>
        <v/>
      </c>
      <c r="B331" t="str">
        <f>IF('Surety Calculations Form'!E371&gt;0,'Surety Calculations Form'!E371,"")</f>
        <v/>
      </c>
      <c r="C331" t="str">
        <f>IF('Surety Calculations Form'!A371&gt;0,'Surety Calculations Form'!A371,"")</f>
        <v/>
      </c>
      <c r="D331" s="121" t="str">
        <f t="array" ref="D331">IFERROR(INDEX($A$1:$A$100,SMALL(IF($A$1:$A$100&lt;&gt;"",ROW($A$1:$A$100)),ROW(331:331))),"")</f>
        <v/>
      </c>
      <c r="E331" s="121" t="str">
        <f t="array" ref="E331">IFERROR(INDEX($A$1:$C$180,SMALL(IF($A$1:$A$180&lt;&gt;"",ROW($A$1:$A$180)),ROW(331:331)),2),"")</f>
        <v/>
      </c>
      <c r="F331" s="121" t="str">
        <f t="array" ref="F331">IFERROR(INDEX($A$1:$C$180,SMALL(IF($A$1:$A$180&lt;&gt;"",ROW($A$1:$A$180)),ROW(331:331)),3),"")</f>
        <v/>
      </c>
      <c r="G331" s="121" t="str">
        <f t="array" ref="G331">IFERROR(INDEX($A$1:$C$100,SMALL(IF($A$1:$A$100&lt;&gt;"",ROW($A$1:$A$100)),ROW(331:331)),4),"")</f>
        <v/>
      </c>
    </row>
    <row r="332" spans="1:7" ht="16.5" x14ac:dyDescent="0.3">
      <c r="A332" t="str">
        <f>IF((ISNUMBER('Surety Calculations Form'!D371))=TRUE,'Surety Calculations Form'!D371,"")</f>
        <v/>
      </c>
      <c r="B332" t="str">
        <f>IF('Surety Calculations Form'!E372&gt;0,'Surety Calculations Form'!E372,"")</f>
        <v/>
      </c>
      <c r="C332" t="str">
        <f>IF('Surety Calculations Form'!A372&gt;0,'Surety Calculations Form'!A372,"")</f>
        <v/>
      </c>
      <c r="D332" s="121" t="str">
        <f t="array" ref="D332">IFERROR(INDEX($A$1:$A$100,SMALL(IF($A$1:$A$100&lt;&gt;"",ROW($A$1:$A$100)),ROW(332:332))),"")</f>
        <v/>
      </c>
      <c r="E332" s="121" t="str">
        <f t="array" ref="E332">IFERROR(INDEX($A$1:$C$180,SMALL(IF($A$1:$A$180&lt;&gt;"",ROW($A$1:$A$180)),ROW(332:332)),2),"")</f>
        <v/>
      </c>
      <c r="F332" s="121" t="str">
        <f t="array" ref="F332">IFERROR(INDEX($A$1:$C$180,SMALL(IF($A$1:$A$180&lt;&gt;"",ROW($A$1:$A$180)),ROW(332:332)),3),"")</f>
        <v/>
      </c>
      <c r="G332" s="121" t="str">
        <f t="array" ref="G332">IFERROR(INDEX($A$1:$C$100,SMALL(IF($A$1:$A$100&lt;&gt;"",ROW($A$1:$A$100)),ROW(332:332)),4),"")</f>
        <v/>
      </c>
    </row>
    <row r="333" spans="1:7" ht="16.5" x14ac:dyDescent="0.3">
      <c r="A333" t="str">
        <f>IF((ISNUMBER('Surety Calculations Form'!D372))=TRUE,'Surety Calculations Form'!D372,"")</f>
        <v/>
      </c>
      <c r="B333" t="str">
        <f>IF('Surety Calculations Form'!E373&gt;0,'Surety Calculations Form'!E373,"")</f>
        <v/>
      </c>
      <c r="C333" t="str">
        <f>IF('Surety Calculations Form'!A373&gt;0,'Surety Calculations Form'!A373,"")</f>
        <v/>
      </c>
      <c r="D333" s="121" t="str">
        <f t="array" ref="D333">IFERROR(INDEX($A$1:$A$100,SMALL(IF($A$1:$A$100&lt;&gt;"",ROW($A$1:$A$100)),ROW(333:333))),"")</f>
        <v/>
      </c>
      <c r="E333" s="121" t="str">
        <f t="array" ref="E333">IFERROR(INDEX($A$1:$C$180,SMALL(IF($A$1:$A$180&lt;&gt;"",ROW($A$1:$A$180)),ROW(333:333)),2),"")</f>
        <v/>
      </c>
      <c r="F333" s="121" t="str">
        <f t="array" ref="F333">IFERROR(INDEX($A$1:$C$180,SMALL(IF($A$1:$A$180&lt;&gt;"",ROW($A$1:$A$180)),ROW(333:333)),3),"")</f>
        <v/>
      </c>
      <c r="G333" s="121" t="str">
        <f t="array" ref="G333">IFERROR(INDEX($A$1:$C$100,SMALL(IF($A$1:$A$100&lt;&gt;"",ROW($A$1:$A$100)),ROW(333:333)),4),"")</f>
        <v/>
      </c>
    </row>
    <row r="334" spans="1:7" ht="16.5" x14ac:dyDescent="0.3">
      <c r="A334" t="str">
        <f>IF((ISNUMBER('Surety Calculations Form'!D373))=TRUE,'Surety Calculations Form'!D373,"")</f>
        <v/>
      </c>
      <c r="B334" t="str">
        <f>IF('Surety Calculations Form'!E374&gt;0,'Surety Calculations Form'!E374,"")</f>
        <v/>
      </c>
      <c r="C334" t="str">
        <f>IF('Surety Calculations Form'!A374&gt;0,'Surety Calculations Form'!A374,"")</f>
        <v/>
      </c>
      <c r="D334" s="121" t="str">
        <f t="array" ref="D334">IFERROR(INDEX($A$1:$A$100,SMALL(IF($A$1:$A$100&lt;&gt;"",ROW($A$1:$A$100)),ROW(334:334))),"")</f>
        <v/>
      </c>
      <c r="E334" s="121" t="str">
        <f t="array" ref="E334">IFERROR(INDEX($A$1:$C$180,SMALL(IF($A$1:$A$180&lt;&gt;"",ROW($A$1:$A$180)),ROW(334:334)),2),"")</f>
        <v/>
      </c>
      <c r="F334" s="121" t="str">
        <f t="array" ref="F334">IFERROR(INDEX($A$1:$C$180,SMALL(IF($A$1:$A$180&lt;&gt;"",ROW($A$1:$A$180)),ROW(334:334)),3),"")</f>
        <v/>
      </c>
      <c r="G334" s="121" t="str">
        <f t="array" ref="G334">IFERROR(INDEX($A$1:$C$100,SMALL(IF($A$1:$A$100&lt;&gt;"",ROW($A$1:$A$100)),ROW(334:334)),4),"")</f>
        <v/>
      </c>
    </row>
    <row r="335" spans="1:7" ht="16.5" x14ac:dyDescent="0.3">
      <c r="A335" t="str">
        <f>IF((ISNUMBER('Surety Calculations Form'!D374))=TRUE,'Surety Calculations Form'!D374,"")</f>
        <v/>
      </c>
      <c r="B335" t="str">
        <f>IF('Surety Calculations Form'!E375&gt;0,'Surety Calculations Form'!E375,"")</f>
        <v/>
      </c>
      <c r="C335" t="str">
        <f>IF('Surety Calculations Form'!A375&gt;0,'Surety Calculations Form'!A375,"")</f>
        <v/>
      </c>
      <c r="D335" s="121" t="str">
        <f t="array" ref="D335">IFERROR(INDEX($A$1:$A$100,SMALL(IF($A$1:$A$100&lt;&gt;"",ROW($A$1:$A$100)),ROW(335:335))),"")</f>
        <v/>
      </c>
      <c r="E335" s="121" t="str">
        <f t="array" ref="E335">IFERROR(INDEX($A$1:$C$180,SMALL(IF($A$1:$A$180&lt;&gt;"",ROW($A$1:$A$180)),ROW(335:335)),2),"")</f>
        <v/>
      </c>
      <c r="F335" s="121" t="str">
        <f t="array" ref="F335">IFERROR(INDEX($A$1:$C$180,SMALL(IF($A$1:$A$180&lt;&gt;"",ROW($A$1:$A$180)),ROW(335:335)),3),"")</f>
        <v/>
      </c>
      <c r="G335" s="121" t="str">
        <f t="array" ref="G335">IFERROR(INDEX($A$1:$C$100,SMALL(IF($A$1:$A$100&lt;&gt;"",ROW($A$1:$A$100)),ROW(335:335)),4),"")</f>
        <v/>
      </c>
    </row>
    <row r="336" spans="1:7" ht="16.5" x14ac:dyDescent="0.3">
      <c r="A336" t="str">
        <f>IF((ISNUMBER('Surety Calculations Form'!D375))=TRUE,'Surety Calculations Form'!D375,"")</f>
        <v/>
      </c>
      <c r="B336" t="str">
        <f>IF('Surety Calculations Form'!E376&gt;0,'Surety Calculations Form'!E376,"")</f>
        <v/>
      </c>
      <c r="C336" t="str">
        <f>IF('Surety Calculations Form'!A376&gt;0,'Surety Calculations Form'!A376,"")</f>
        <v/>
      </c>
      <c r="D336" s="121" t="str">
        <f t="array" ref="D336">IFERROR(INDEX($A$1:$A$100,SMALL(IF($A$1:$A$100&lt;&gt;"",ROW($A$1:$A$100)),ROW(336:336))),"")</f>
        <v/>
      </c>
      <c r="E336" s="121" t="str">
        <f t="array" ref="E336">IFERROR(INDEX($A$1:$C$180,SMALL(IF($A$1:$A$180&lt;&gt;"",ROW($A$1:$A$180)),ROW(336:336)),2),"")</f>
        <v/>
      </c>
      <c r="F336" s="121" t="str">
        <f t="array" ref="F336">IFERROR(INDEX($A$1:$C$180,SMALL(IF($A$1:$A$180&lt;&gt;"",ROW($A$1:$A$180)),ROW(336:336)),3),"")</f>
        <v/>
      </c>
      <c r="G336" s="121" t="str">
        <f t="array" ref="G336">IFERROR(INDEX($A$1:$C$100,SMALL(IF($A$1:$A$100&lt;&gt;"",ROW($A$1:$A$100)),ROW(336:336)),4),"")</f>
        <v/>
      </c>
    </row>
    <row r="337" spans="1:7" ht="16.5" x14ac:dyDescent="0.3">
      <c r="A337" t="str">
        <f>IF((ISNUMBER('Surety Calculations Form'!D376))=TRUE,'Surety Calculations Form'!D376,"")</f>
        <v/>
      </c>
      <c r="B337" t="str">
        <f>IF('Surety Calculations Form'!E377&gt;0,'Surety Calculations Form'!E377,"")</f>
        <v/>
      </c>
      <c r="C337" t="str">
        <f>IF('Surety Calculations Form'!A377&gt;0,'Surety Calculations Form'!A377,"")</f>
        <v/>
      </c>
      <c r="D337" s="121" t="str">
        <f t="array" ref="D337">IFERROR(INDEX($A$1:$A$100,SMALL(IF($A$1:$A$100&lt;&gt;"",ROW($A$1:$A$100)),ROW(337:337))),"")</f>
        <v/>
      </c>
      <c r="E337" s="121" t="str">
        <f t="array" ref="E337">IFERROR(INDEX($A$1:$C$180,SMALL(IF($A$1:$A$180&lt;&gt;"",ROW($A$1:$A$180)),ROW(337:337)),2),"")</f>
        <v/>
      </c>
      <c r="F337" s="121" t="str">
        <f t="array" ref="F337">IFERROR(INDEX($A$1:$C$180,SMALL(IF($A$1:$A$180&lt;&gt;"",ROW($A$1:$A$180)),ROW(337:337)),3),"")</f>
        <v/>
      </c>
      <c r="G337" s="121" t="str">
        <f t="array" ref="G337">IFERROR(INDEX($A$1:$C$100,SMALL(IF($A$1:$A$100&lt;&gt;"",ROW($A$1:$A$100)),ROW(337:337)),4),"")</f>
        <v/>
      </c>
    </row>
    <row r="338" spans="1:7" ht="16.5" x14ac:dyDescent="0.3">
      <c r="A338" t="str">
        <f>IF((ISNUMBER('Surety Calculations Form'!D377))=TRUE,'Surety Calculations Form'!D377,"")</f>
        <v/>
      </c>
      <c r="B338" t="str">
        <f>IF('Surety Calculations Form'!E378&gt;0,'Surety Calculations Form'!E378,"")</f>
        <v/>
      </c>
      <c r="C338" t="str">
        <f>IF('Surety Calculations Form'!A378&gt;0,'Surety Calculations Form'!A378,"")</f>
        <v/>
      </c>
      <c r="D338" s="121" t="str">
        <f t="array" ref="D338">IFERROR(INDEX($A$1:$A$100,SMALL(IF($A$1:$A$100&lt;&gt;"",ROW($A$1:$A$100)),ROW(338:338))),"")</f>
        <v/>
      </c>
      <c r="E338" s="121" t="str">
        <f t="array" ref="E338">IFERROR(INDEX($A$1:$C$180,SMALL(IF($A$1:$A$180&lt;&gt;"",ROW($A$1:$A$180)),ROW(338:338)),2),"")</f>
        <v/>
      </c>
      <c r="F338" s="121" t="str">
        <f t="array" ref="F338">IFERROR(INDEX($A$1:$C$180,SMALL(IF($A$1:$A$180&lt;&gt;"",ROW($A$1:$A$180)),ROW(338:338)),3),"")</f>
        <v/>
      </c>
      <c r="G338" s="121" t="str">
        <f t="array" ref="G338">IFERROR(INDEX($A$1:$C$100,SMALL(IF($A$1:$A$100&lt;&gt;"",ROW($A$1:$A$100)),ROW(338:338)),4),"")</f>
        <v/>
      </c>
    </row>
    <row r="339" spans="1:7" ht="16.5" x14ac:dyDescent="0.3">
      <c r="A339" t="str">
        <f>IF((ISNUMBER('Surety Calculations Form'!D378))=TRUE,'Surety Calculations Form'!D378,"")</f>
        <v/>
      </c>
      <c r="B339" t="str">
        <f>IF('Surety Calculations Form'!E379&gt;0,'Surety Calculations Form'!E379,"")</f>
        <v/>
      </c>
      <c r="C339" t="str">
        <f>IF('Surety Calculations Form'!A379&gt;0,'Surety Calculations Form'!A379,"")</f>
        <v/>
      </c>
      <c r="D339" s="121" t="str">
        <f t="array" ref="D339">IFERROR(INDEX($A$1:$A$100,SMALL(IF($A$1:$A$100&lt;&gt;"",ROW($A$1:$A$100)),ROW(339:339))),"")</f>
        <v/>
      </c>
      <c r="E339" s="121" t="str">
        <f t="array" ref="E339">IFERROR(INDEX($A$1:$C$180,SMALL(IF($A$1:$A$180&lt;&gt;"",ROW($A$1:$A$180)),ROW(339:339)),2),"")</f>
        <v/>
      </c>
      <c r="F339" s="121" t="str">
        <f t="array" ref="F339">IFERROR(INDEX($A$1:$C$180,SMALL(IF($A$1:$A$180&lt;&gt;"",ROW($A$1:$A$180)),ROW(339:339)),3),"")</f>
        <v/>
      </c>
      <c r="G339" s="121" t="str">
        <f t="array" ref="G339">IFERROR(INDEX($A$1:$C$100,SMALL(IF($A$1:$A$100&lt;&gt;"",ROW($A$1:$A$100)),ROW(339:339)),4),"")</f>
        <v/>
      </c>
    </row>
    <row r="340" spans="1:7" ht="16.5" x14ac:dyDescent="0.3">
      <c r="A340" t="str">
        <f>IF((ISNUMBER('Surety Calculations Form'!D379))=TRUE,'Surety Calculations Form'!D379,"")</f>
        <v/>
      </c>
      <c r="B340" t="str">
        <f>IF('Surety Calculations Form'!E380&gt;0,'Surety Calculations Form'!E380,"")</f>
        <v/>
      </c>
      <c r="C340" t="str">
        <f>IF('Surety Calculations Form'!A380&gt;0,'Surety Calculations Form'!A380,"")</f>
        <v/>
      </c>
      <c r="D340" s="121" t="str">
        <f t="array" ref="D340">IFERROR(INDEX($A$1:$A$100,SMALL(IF($A$1:$A$100&lt;&gt;"",ROW($A$1:$A$100)),ROW(340:340))),"")</f>
        <v/>
      </c>
      <c r="E340" s="121" t="str">
        <f t="array" ref="E340">IFERROR(INDEX($A$1:$C$180,SMALL(IF($A$1:$A$180&lt;&gt;"",ROW($A$1:$A$180)),ROW(340:340)),2),"")</f>
        <v/>
      </c>
      <c r="F340" s="121" t="str">
        <f t="array" ref="F340">IFERROR(INDEX($A$1:$C$180,SMALL(IF($A$1:$A$180&lt;&gt;"",ROW($A$1:$A$180)),ROW(340:340)),3),"")</f>
        <v/>
      </c>
      <c r="G340" s="121" t="str">
        <f t="array" ref="G340">IFERROR(INDEX($A$1:$C$100,SMALL(IF($A$1:$A$100&lt;&gt;"",ROW($A$1:$A$100)),ROW(340:340)),4),"")</f>
        <v/>
      </c>
    </row>
    <row r="341" spans="1:7" ht="16.5" x14ac:dyDescent="0.3">
      <c r="A341" t="str">
        <f>IF((ISNUMBER('Surety Calculations Form'!D380))=TRUE,'Surety Calculations Form'!D381,"")</f>
        <v/>
      </c>
      <c r="B341" t="str">
        <f>IF('Surety Calculations Form'!E381&gt;0,'Surety Calculations Form'!E381,"")</f>
        <v/>
      </c>
      <c r="C341" t="str">
        <f>IF('Surety Calculations Form'!A381&gt;0,'Surety Calculations Form'!A381,"")</f>
        <v/>
      </c>
      <c r="D341" s="121" t="str">
        <f t="array" ref="D341">IFERROR(INDEX($A$1:$A$100,SMALL(IF($A$1:$A$100&lt;&gt;"",ROW($A$1:$A$100)),ROW(341:341))),"")</f>
        <v/>
      </c>
      <c r="E341" s="121" t="str">
        <f t="array" ref="E341">IFERROR(INDEX($A$1:$C$180,SMALL(IF($A$1:$A$180&lt;&gt;"",ROW($A$1:$A$180)),ROW(341:341)),2),"")</f>
        <v/>
      </c>
      <c r="F341" s="121" t="str">
        <f t="array" ref="F341">IFERROR(INDEX($A$1:$C$180,SMALL(IF($A$1:$A$180&lt;&gt;"",ROW($A$1:$A$180)),ROW(341:341)),3),"")</f>
        <v/>
      </c>
      <c r="G341" s="121" t="str">
        <f t="array" ref="G341">IFERROR(INDEX($A$1:$C$100,SMALL(IF($A$1:$A$100&lt;&gt;"",ROW($A$1:$A$100)),ROW(341:341)),4),"")</f>
        <v/>
      </c>
    </row>
    <row r="342" spans="1:7" ht="16.5" x14ac:dyDescent="0.3">
      <c r="A342" t="str">
        <f>IF((ISNUMBER('Surety Calculations Form'!D381))=TRUE,'Surety Calculations Form'!D382,"")</f>
        <v/>
      </c>
      <c r="B342" t="str">
        <f>IF('Surety Calculations Form'!E382&gt;0,'Surety Calculations Form'!E382,"")</f>
        <v/>
      </c>
      <c r="C342" t="str">
        <f>IF('Surety Calculations Form'!A382&gt;0,'Surety Calculations Form'!A382,"")</f>
        <v/>
      </c>
      <c r="D342" s="121" t="str">
        <f t="array" ref="D342">IFERROR(INDEX($A$1:$A$100,SMALL(IF($A$1:$A$100&lt;&gt;"",ROW($A$1:$A$100)),ROW(342:342))),"")</f>
        <v/>
      </c>
      <c r="E342" s="121" t="str">
        <f t="array" ref="E342">IFERROR(INDEX($A$1:$C$180,SMALL(IF($A$1:$A$180&lt;&gt;"",ROW($A$1:$A$180)),ROW(342:342)),2),"")</f>
        <v/>
      </c>
      <c r="F342" s="121" t="str">
        <f t="array" ref="F342">IFERROR(INDEX($A$1:$C$180,SMALL(IF($A$1:$A$180&lt;&gt;"",ROW($A$1:$A$180)),ROW(342:342)),3),"")</f>
        <v/>
      </c>
      <c r="G342" s="121" t="str">
        <f t="array" ref="G342">IFERROR(INDEX($A$1:$C$100,SMALL(IF($A$1:$A$100&lt;&gt;"",ROW($A$1:$A$100)),ROW(342:342)),4),"")</f>
        <v/>
      </c>
    </row>
    <row r="343" spans="1:7" ht="16.5" x14ac:dyDescent="0.3">
      <c r="A343" t="str">
        <f>IF((ISNUMBER('Surety Calculations Form'!D382))=TRUE,'Surety Calculations Form'!D383,"")</f>
        <v/>
      </c>
      <c r="B343" t="str">
        <f>IF('Surety Calculations Form'!E383&gt;0,'Surety Calculations Form'!E383,"")</f>
        <v/>
      </c>
      <c r="C343" t="str">
        <f>IF('Surety Calculations Form'!A383&gt;0,'Surety Calculations Form'!A383,"")</f>
        <v/>
      </c>
      <c r="D343" s="121" t="str">
        <f t="array" ref="D343">IFERROR(INDEX($A$1:$A$100,SMALL(IF($A$1:$A$100&lt;&gt;"",ROW($A$1:$A$100)),ROW(343:343))),"")</f>
        <v/>
      </c>
      <c r="E343" s="121" t="str">
        <f t="array" ref="E343">IFERROR(INDEX($A$1:$C$180,SMALL(IF($A$1:$A$180&lt;&gt;"",ROW($A$1:$A$180)),ROW(343:343)),2),"")</f>
        <v/>
      </c>
      <c r="F343" s="121" t="str">
        <f t="array" ref="F343">IFERROR(INDEX($A$1:$C$180,SMALL(IF($A$1:$A$180&lt;&gt;"",ROW($A$1:$A$180)),ROW(343:343)),3),"")</f>
        <v/>
      </c>
      <c r="G343" s="121" t="str">
        <f t="array" ref="G343">IFERROR(INDEX($A$1:$C$100,SMALL(IF($A$1:$A$100&lt;&gt;"",ROW($A$1:$A$100)),ROW(343:343)),4),"")</f>
        <v/>
      </c>
    </row>
    <row r="344" spans="1:7" ht="16.5" x14ac:dyDescent="0.3">
      <c r="A344" t="str">
        <f>IF((ISNUMBER('Surety Calculations Form'!D383))=TRUE,'Surety Calculations Form'!D384,"")</f>
        <v/>
      </c>
      <c r="B344" t="str">
        <f>IF('Surety Calculations Form'!E384&gt;0,'Surety Calculations Form'!E384,"")</f>
        <v/>
      </c>
      <c r="C344" t="str">
        <f>IF('Surety Calculations Form'!A384&gt;0,'Surety Calculations Form'!A384,"")</f>
        <v/>
      </c>
      <c r="D344" s="121" t="str">
        <f t="array" ref="D344">IFERROR(INDEX($A$1:$A$100,SMALL(IF($A$1:$A$100&lt;&gt;"",ROW($A$1:$A$100)),ROW(344:344))),"")</f>
        <v/>
      </c>
      <c r="E344" s="121" t="str">
        <f t="array" ref="E344">IFERROR(INDEX($A$1:$C$180,SMALL(IF($A$1:$A$180&lt;&gt;"",ROW($A$1:$A$180)),ROW(344:344)),2),"")</f>
        <v/>
      </c>
      <c r="F344" s="121" t="str">
        <f t="array" ref="F344">IFERROR(INDEX($A$1:$C$180,SMALL(IF($A$1:$A$180&lt;&gt;"",ROW($A$1:$A$180)),ROW(344:344)),3),"")</f>
        <v/>
      </c>
      <c r="G344" s="121" t="str">
        <f t="array" ref="G344">IFERROR(INDEX($A$1:$C$100,SMALL(IF($A$1:$A$100&lt;&gt;"",ROW($A$1:$A$100)),ROW(344:344)),4),"")</f>
        <v/>
      </c>
    </row>
    <row r="345" spans="1:7" ht="16.5" x14ac:dyDescent="0.3">
      <c r="A345" t="str">
        <f>IF((ISNUMBER('Surety Calculations Form'!D384))=TRUE,'Surety Calculations Form'!D385,"")</f>
        <v/>
      </c>
      <c r="B345" t="str">
        <f>IF('Surety Calculations Form'!E385&gt;0,'Surety Calculations Form'!E385,"")</f>
        <v/>
      </c>
      <c r="C345" t="str">
        <f>IF('Surety Calculations Form'!A385&gt;0,'Surety Calculations Form'!A385,"")</f>
        <v/>
      </c>
      <c r="D345" s="121" t="str">
        <f t="array" ref="D345">IFERROR(INDEX($A$1:$A$100,SMALL(IF($A$1:$A$100&lt;&gt;"",ROW($A$1:$A$100)),ROW(345:345))),"")</f>
        <v/>
      </c>
      <c r="E345" s="121" t="str">
        <f t="array" ref="E345">IFERROR(INDEX($A$1:$C$180,SMALL(IF($A$1:$A$180&lt;&gt;"",ROW($A$1:$A$180)),ROW(345:345)),2),"")</f>
        <v/>
      </c>
      <c r="F345" s="121" t="str">
        <f t="array" ref="F345">IFERROR(INDEX($A$1:$C$180,SMALL(IF($A$1:$A$180&lt;&gt;"",ROW($A$1:$A$180)),ROW(345:345)),3),"")</f>
        <v/>
      </c>
      <c r="G345" s="121" t="str">
        <f t="array" ref="G345">IFERROR(INDEX($A$1:$C$100,SMALL(IF($A$1:$A$100&lt;&gt;"",ROW($A$1:$A$100)),ROW(345:345)),4),"")</f>
        <v/>
      </c>
    </row>
    <row r="346" spans="1:7" ht="16.5" x14ac:dyDescent="0.3">
      <c r="A346" t="str">
        <f>IF((ISNUMBER('Surety Calculations Form'!D385))=TRUE,'Surety Calculations Form'!D386,"")</f>
        <v/>
      </c>
      <c r="B346" t="str">
        <f>IF('Surety Calculations Form'!E386&gt;0,'Surety Calculations Form'!E386,"")</f>
        <v/>
      </c>
      <c r="C346" t="str">
        <f>IF('Surety Calculations Form'!A386&gt;0,'Surety Calculations Form'!A386,"")</f>
        <v/>
      </c>
      <c r="D346" s="121" t="str">
        <f t="array" ref="D346">IFERROR(INDEX($A$1:$A$100,SMALL(IF($A$1:$A$100&lt;&gt;"",ROW($A$1:$A$100)),ROW(346:346))),"")</f>
        <v/>
      </c>
      <c r="E346" s="121" t="str">
        <f t="array" ref="E346">IFERROR(INDEX($A$1:$C$180,SMALL(IF($A$1:$A$180&lt;&gt;"",ROW($A$1:$A$180)),ROW(346:346)),2),"")</f>
        <v/>
      </c>
      <c r="F346" s="121" t="str">
        <f t="array" ref="F346">IFERROR(INDEX($A$1:$C$180,SMALL(IF($A$1:$A$180&lt;&gt;"",ROW($A$1:$A$180)),ROW(346:346)),3),"")</f>
        <v/>
      </c>
      <c r="G346" s="121" t="str">
        <f t="array" ref="G346">IFERROR(INDEX($A$1:$C$100,SMALL(IF($A$1:$A$100&lt;&gt;"",ROW($A$1:$A$100)),ROW(346:346)),4),"")</f>
        <v/>
      </c>
    </row>
    <row r="347" spans="1:7" ht="16.5" x14ac:dyDescent="0.3">
      <c r="A347" t="str">
        <f>IF((ISNUMBER('Surety Calculations Form'!D386))=TRUE,'Surety Calculations Form'!D387,"")</f>
        <v/>
      </c>
      <c r="B347" t="str">
        <f>IF('Surety Calculations Form'!E387&gt;0,'Surety Calculations Form'!E387,"")</f>
        <v/>
      </c>
      <c r="C347" t="str">
        <f>IF('Surety Calculations Form'!A387&gt;0,'Surety Calculations Form'!A387,"")</f>
        <v/>
      </c>
      <c r="D347" s="121" t="str">
        <f t="array" ref="D347">IFERROR(INDEX($A$1:$A$100,SMALL(IF($A$1:$A$100&lt;&gt;"",ROW($A$1:$A$100)),ROW(347:347))),"")</f>
        <v/>
      </c>
      <c r="E347" s="121" t="str">
        <f t="array" ref="E347">IFERROR(INDEX($A$1:$C$180,SMALL(IF($A$1:$A$180&lt;&gt;"",ROW($A$1:$A$180)),ROW(347:347)),2),"")</f>
        <v/>
      </c>
      <c r="F347" s="121" t="str">
        <f t="array" ref="F347">IFERROR(INDEX($A$1:$C$180,SMALL(IF($A$1:$A$180&lt;&gt;"",ROW($A$1:$A$180)),ROW(347:347)),3),"")</f>
        <v/>
      </c>
      <c r="G347" s="121" t="str">
        <f t="array" ref="G347">IFERROR(INDEX($A$1:$C$100,SMALL(IF($A$1:$A$100&lt;&gt;"",ROW($A$1:$A$100)),ROW(347:347)),4),"")</f>
        <v/>
      </c>
    </row>
    <row r="348" spans="1:7" ht="16.5" x14ac:dyDescent="0.3">
      <c r="A348" t="str">
        <f>IF((ISNUMBER('Surety Calculations Form'!D387))=TRUE,'Surety Calculations Form'!D388,"")</f>
        <v/>
      </c>
      <c r="B348" t="str">
        <f>IF('Surety Calculations Form'!E388&gt;0,'Surety Calculations Form'!E388,"")</f>
        <v/>
      </c>
      <c r="C348" t="str">
        <f>IF('Surety Calculations Form'!A388&gt;0,'Surety Calculations Form'!A388,"")</f>
        <v/>
      </c>
      <c r="D348" s="121" t="str">
        <f t="array" ref="D348">IFERROR(INDEX($A$1:$A$100,SMALL(IF($A$1:$A$100&lt;&gt;"",ROW($A$1:$A$100)),ROW(348:348))),"")</f>
        <v/>
      </c>
      <c r="E348" s="121" t="str">
        <f t="array" ref="E348">IFERROR(INDEX($A$1:$C$180,SMALL(IF($A$1:$A$180&lt;&gt;"",ROW($A$1:$A$180)),ROW(348:348)),2),"")</f>
        <v/>
      </c>
      <c r="F348" s="121" t="str">
        <f t="array" ref="F348">IFERROR(INDEX($A$1:$C$180,SMALL(IF($A$1:$A$180&lt;&gt;"",ROW($A$1:$A$180)),ROW(348:348)),3),"")</f>
        <v/>
      </c>
      <c r="G348" s="121" t="str">
        <f t="array" ref="G348">IFERROR(INDEX($A$1:$C$100,SMALL(IF($A$1:$A$100&lt;&gt;"",ROW($A$1:$A$100)),ROW(348:348)),4),"")</f>
        <v/>
      </c>
    </row>
    <row r="349" spans="1:7" ht="16.5" x14ac:dyDescent="0.3">
      <c r="A349" t="str">
        <f>IF((ISNUMBER('Surety Calculations Form'!D388))=TRUE,'Surety Calculations Form'!D389,"")</f>
        <v/>
      </c>
      <c r="B349" t="str">
        <f>IF('Surety Calculations Form'!E389&gt;0,'Surety Calculations Form'!E389,"")</f>
        <v/>
      </c>
      <c r="C349" t="str">
        <f>IF('Surety Calculations Form'!A389&gt;0,'Surety Calculations Form'!A389,"")</f>
        <v/>
      </c>
      <c r="D349" s="121" t="str">
        <f t="array" ref="D349">IFERROR(INDEX($A$1:$A$100,SMALL(IF($A$1:$A$100&lt;&gt;"",ROW($A$1:$A$100)),ROW(349:349))),"")</f>
        <v/>
      </c>
      <c r="E349" s="121" t="str">
        <f t="array" ref="E349">IFERROR(INDEX($A$1:$C$180,SMALL(IF($A$1:$A$180&lt;&gt;"",ROW($A$1:$A$180)),ROW(349:349)),2),"")</f>
        <v/>
      </c>
      <c r="F349" s="121" t="str">
        <f t="array" ref="F349">IFERROR(INDEX($A$1:$C$180,SMALL(IF($A$1:$A$180&lt;&gt;"",ROW($A$1:$A$180)),ROW(349:349)),3),"")</f>
        <v/>
      </c>
      <c r="G349" s="121" t="str">
        <f t="array" ref="G349">IFERROR(INDEX($A$1:$C$100,SMALL(IF($A$1:$A$100&lt;&gt;"",ROW($A$1:$A$100)),ROW(349:349)),4),"")</f>
        <v/>
      </c>
    </row>
    <row r="350" spans="1:7" ht="16.5" x14ac:dyDescent="0.3">
      <c r="A350" t="str">
        <f>IF((ISNUMBER('Surety Calculations Form'!D389))=TRUE,'Surety Calculations Form'!D390,"")</f>
        <v/>
      </c>
      <c r="B350" t="str">
        <f>IF('Surety Calculations Form'!E390&gt;0,'Surety Calculations Form'!E390,"")</f>
        <v/>
      </c>
      <c r="C350" t="str">
        <f>IF('Surety Calculations Form'!A390&gt;0,'Surety Calculations Form'!A390,"")</f>
        <v/>
      </c>
      <c r="D350" s="121" t="str">
        <f t="array" ref="D350">IFERROR(INDEX($A$1:$A$100,SMALL(IF($A$1:$A$100&lt;&gt;"",ROW($A$1:$A$100)),ROW(350:350))),"")</f>
        <v/>
      </c>
      <c r="E350" s="121" t="str">
        <f t="array" ref="E350">IFERROR(INDEX($A$1:$C$180,SMALL(IF($A$1:$A$180&lt;&gt;"",ROW($A$1:$A$180)),ROW(350:350)),2),"")</f>
        <v/>
      </c>
      <c r="F350" s="121" t="str">
        <f t="array" ref="F350">IFERROR(INDEX($A$1:$C$180,SMALL(IF($A$1:$A$180&lt;&gt;"",ROW($A$1:$A$180)),ROW(350:350)),3),"")</f>
        <v/>
      </c>
      <c r="G350" s="121" t="str">
        <f t="array" ref="G350">IFERROR(INDEX($A$1:$C$100,SMALL(IF($A$1:$A$100&lt;&gt;"",ROW($A$1:$A$100)),ROW(350:350)),4),"")</f>
        <v/>
      </c>
    </row>
    <row r="351" spans="1:7" ht="16.5" x14ac:dyDescent="0.3">
      <c r="A351" t="str">
        <f>IF((ISNUMBER('Surety Calculations Form'!D390))=TRUE,'Surety Calculations Form'!D391,"")</f>
        <v/>
      </c>
      <c r="B351" t="str">
        <f>IF('Surety Calculations Form'!E391&gt;0,'Surety Calculations Form'!E391,"")</f>
        <v/>
      </c>
      <c r="C351" t="str">
        <f>IF('Surety Calculations Form'!A391&gt;0,'Surety Calculations Form'!A391,"")</f>
        <v/>
      </c>
      <c r="D351" s="121" t="str">
        <f t="array" ref="D351">IFERROR(INDEX($A$1:$A$100,SMALL(IF($A$1:$A$100&lt;&gt;"",ROW($A$1:$A$100)),ROW(351:351))),"")</f>
        <v/>
      </c>
      <c r="E351" s="121" t="str">
        <f t="array" ref="E351">IFERROR(INDEX($A$1:$C$180,SMALL(IF($A$1:$A$180&lt;&gt;"",ROW($A$1:$A$180)),ROW(351:351)),2),"")</f>
        <v/>
      </c>
      <c r="F351" s="121" t="str">
        <f t="array" ref="F351">IFERROR(INDEX($A$1:$C$180,SMALL(IF($A$1:$A$180&lt;&gt;"",ROW($A$1:$A$180)),ROW(351:351)),3),"")</f>
        <v/>
      </c>
      <c r="G351" s="121" t="str">
        <f t="array" ref="G351">IFERROR(INDEX($A$1:$C$100,SMALL(IF($A$1:$A$100&lt;&gt;"",ROW($A$1:$A$100)),ROW(351:351)),4),"")</f>
        <v/>
      </c>
    </row>
    <row r="352" spans="1:7" ht="16.5" x14ac:dyDescent="0.3">
      <c r="A352" t="str">
        <f>IF((ISNUMBER('Surety Calculations Form'!D391))=TRUE,'Surety Calculations Form'!D392,"")</f>
        <v/>
      </c>
      <c r="B352" t="str">
        <f>IF('Surety Calculations Form'!E392&gt;0,'Surety Calculations Form'!E392,"")</f>
        <v/>
      </c>
      <c r="C352" t="str">
        <f>IF('Surety Calculations Form'!A392&gt;0,'Surety Calculations Form'!A392,"")</f>
        <v/>
      </c>
      <c r="D352" s="121" t="str">
        <f t="array" ref="D352">IFERROR(INDEX($A$1:$A$100,SMALL(IF($A$1:$A$100&lt;&gt;"",ROW($A$1:$A$100)),ROW(352:352))),"")</f>
        <v/>
      </c>
      <c r="E352" s="121" t="str">
        <f t="array" ref="E352">IFERROR(INDEX($A$1:$C$180,SMALL(IF($A$1:$A$180&lt;&gt;"",ROW($A$1:$A$180)),ROW(352:352)),2),"")</f>
        <v/>
      </c>
      <c r="F352" s="121" t="str">
        <f t="array" ref="F352">IFERROR(INDEX($A$1:$C$180,SMALL(IF($A$1:$A$180&lt;&gt;"",ROW($A$1:$A$180)),ROW(352:352)),3),"")</f>
        <v/>
      </c>
      <c r="G352" s="121" t="str">
        <f t="array" ref="G352">IFERROR(INDEX($A$1:$C$100,SMALL(IF($A$1:$A$100&lt;&gt;"",ROW($A$1:$A$100)),ROW(352:352)),4),"")</f>
        <v/>
      </c>
    </row>
    <row r="353" spans="1:7" ht="16.5" x14ac:dyDescent="0.3">
      <c r="A353" t="str">
        <f>IF((ISNUMBER('Surety Calculations Form'!D392))=TRUE,'Surety Calculations Form'!D393,"")</f>
        <v/>
      </c>
      <c r="B353" t="str">
        <f>IF('Surety Calculations Form'!E393&gt;0,'Surety Calculations Form'!E393,"")</f>
        <v/>
      </c>
      <c r="C353" t="str">
        <f>IF('Surety Calculations Form'!A393&gt;0,'Surety Calculations Form'!A393,"")</f>
        <v/>
      </c>
      <c r="D353" s="121" t="str">
        <f t="array" ref="D353">IFERROR(INDEX($A$1:$A$100,SMALL(IF($A$1:$A$100&lt;&gt;"",ROW($A$1:$A$100)),ROW(353:353))),"")</f>
        <v/>
      </c>
      <c r="E353" s="121" t="str">
        <f t="array" ref="E353">IFERROR(INDEX($A$1:$C$180,SMALL(IF($A$1:$A$180&lt;&gt;"",ROW($A$1:$A$180)),ROW(353:353)),2),"")</f>
        <v/>
      </c>
      <c r="F353" s="121" t="str">
        <f t="array" ref="F353">IFERROR(INDEX($A$1:$C$180,SMALL(IF($A$1:$A$180&lt;&gt;"",ROW($A$1:$A$180)),ROW(353:353)),3),"")</f>
        <v/>
      </c>
      <c r="G353" s="121" t="str">
        <f t="array" ref="G353">IFERROR(INDEX($A$1:$C$100,SMALL(IF($A$1:$A$100&lt;&gt;"",ROW($A$1:$A$100)),ROW(353:353)),4),"")</f>
        <v/>
      </c>
    </row>
    <row r="354" spans="1:7" ht="16.5" x14ac:dyDescent="0.3">
      <c r="A354" t="str">
        <f>IF((ISNUMBER('Surety Calculations Form'!D393))=TRUE,'Surety Calculations Form'!D394,"")</f>
        <v/>
      </c>
      <c r="B354" t="str">
        <f>IF('Surety Calculations Form'!E394&gt;0,'Surety Calculations Form'!E394,"")</f>
        <v/>
      </c>
      <c r="C354" t="str">
        <f>IF('Surety Calculations Form'!A394&gt;0,'Surety Calculations Form'!A394,"")</f>
        <v/>
      </c>
      <c r="D354" s="121" t="str">
        <f t="array" ref="D354">IFERROR(INDEX($A$1:$A$100,SMALL(IF($A$1:$A$100&lt;&gt;"",ROW($A$1:$A$100)),ROW(354:354))),"")</f>
        <v/>
      </c>
      <c r="E354" s="121" t="str">
        <f t="array" ref="E354">IFERROR(INDEX($A$1:$C$180,SMALL(IF($A$1:$A$180&lt;&gt;"",ROW($A$1:$A$180)),ROW(354:354)),2),"")</f>
        <v/>
      </c>
      <c r="F354" s="121" t="str">
        <f t="array" ref="F354">IFERROR(INDEX($A$1:$C$180,SMALL(IF($A$1:$A$180&lt;&gt;"",ROW($A$1:$A$180)),ROW(354:354)),3),"")</f>
        <v/>
      </c>
      <c r="G354" s="121" t="str">
        <f t="array" ref="G354">IFERROR(INDEX($A$1:$C$100,SMALL(IF($A$1:$A$100&lt;&gt;"",ROW($A$1:$A$100)),ROW(354:354)),4),"")</f>
        <v/>
      </c>
    </row>
    <row r="355" spans="1:7" ht="16.5" x14ac:dyDescent="0.3">
      <c r="A355" t="str">
        <f>IF((ISNUMBER('Surety Calculations Form'!D394))=TRUE,'Surety Calculations Form'!D395,"")</f>
        <v/>
      </c>
      <c r="B355" t="str">
        <f>IF('Surety Calculations Form'!E395&gt;0,'Surety Calculations Form'!E395,"")</f>
        <v/>
      </c>
      <c r="C355" t="str">
        <f>IF('Surety Calculations Form'!A395&gt;0,'Surety Calculations Form'!A395,"")</f>
        <v/>
      </c>
      <c r="D355" s="121" t="str">
        <f t="array" ref="D355">IFERROR(INDEX($A$1:$A$100,SMALL(IF($A$1:$A$100&lt;&gt;"",ROW($A$1:$A$100)),ROW(355:355))),"")</f>
        <v/>
      </c>
      <c r="E355" s="121" t="str">
        <f t="array" ref="E355">IFERROR(INDEX($A$1:$C$180,SMALL(IF($A$1:$A$180&lt;&gt;"",ROW($A$1:$A$180)),ROW(355:355)),2),"")</f>
        <v/>
      </c>
      <c r="F355" s="121" t="str">
        <f t="array" ref="F355">IFERROR(INDEX($A$1:$C$180,SMALL(IF($A$1:$A$180&lt;&gt;"",ROW($A$1:$A$180)),ROW(355:355)),3),"")</f>
        <v/>
      </c>
      <c r="G355" s="121" t="str">
        <f t="array" ref="G355">IFERROR(INDEX($A$1:$C$100,SMALL(IF($A$1:$A$100&lt;&gt;"",ROW($A$1:$A$100)),ROW(355:355)),4),"")</f>
        <v/>
      </c>
    </row>
    <row r="356" spans="1:7" ht="16.5" x14ac:dyDescent="0.3">
      <c r="A356" t="str">
        <f>IF((ISNUMBER('Surety Calculations Form'!D395))=TRUE,'Surety Calculations Form'!D396,"")</f>
        <v/>
      </c>
      <c r="B356" t="str">
        <f>IF('Surety Calculations Form'!E396&gt;0,'Surety Calculations Form'!E396,"")</f>
        <v/>
      </c>
      <c r="C356" t="str">
        <f>IF('Surety Calculations Form'!A396&gt;0,'Surety Calculations Form'!A396,"")</f>
        <v/>
      </c>
      <c r="D356" s="121" t="str">
        <f t="array" ref="D356">IFERROR(INDEX($A$1:$A$100,SMALL(IF($A$1:$A$100&lt;&gt;"",ROW($A$1:$A$100)),ROW(356:356))),"")</f>
        <v/>
      </c>
      <c r="E356" s="121" t="str">
        <f t="array" ref="E356">IFERROR(INDEX($A$1:$C$180,SMALL(IF($A$1:$A$180&lt;&gt;"",ROW($A$1:$A$180)),ROW(356:356)),2),"")</f>
        <v/>
      </c>
      <c r="F356" s="121" t="str">
        <f t="array" ref="F356">IFERROR(INDEX($A$1:$C$180,SMALL(IF($A$1:$A$180&lt;&gt;"",ROW($A$1:$A$180)),ROW(356:356)),3),"")</f>
        <v/>
      </c>
      <c r="G356" s="121" t="str">
        <f t="array" ref="G356">IFERROR(INDEX($A$1:$C$100,SMALL(IF($A$1:$A$100&lt;&gt;"",ROW($A$1:$A$100)),ROW(356:356)),4),"")</f>
        <v/>
      </c>
    </row>
    <row r="357" spans="1:7" ht="16.5" x14ac:dyDescent="0.3">
      <c r="A357" t="str">
        <f>IF((ISNUMBER('Surety Calculations Form'!D396))=TRUE,'Surety Calculations Form'!D397,"")</f>
        <v/>
      </c>
      <c r="B357" t="str">
        <f>IF('Surety Calculations Form'!E397&gt;0,'Surety Calculations Form'!E397,"")</f>
        <v/>
      </c>
      <c r="C357" t="str">
        <f>IF('Surety Calculations Form'!A397&gt;0,'Surety Calculations Form'!A397,"")</f>
        <v/>
      </c>
      <c r="D357" s="121" t="str">
        <f t="array" ref="D357">IFERROR(INDEX($A$1:$A$100,SMALL(IF($A$1:$A$100&lt;&gt;"",ROW($A$1:$A$100)),ROW(357:357))),"")</f>
        <v/>
      </c>
      <c r="E357" s="121" t="str">
        <f t="array" ref="E357">IFERROR(INDEX($A$1:$C$180,SMALL(IF($A$1:$A$180&lt;&gt;"",ROW($A$1:$A$180)),ROW(357:357)),2),"")</f>
        <v/>
      </c>
      <c r="F357" s="121" t="str">
        <f t="array" ref="F357">IFERROR(INDEX($A$1:$C$180,SMALL(IF($A$1:$A$180&lt;&gt;"",ROW($A$1:$A$180)),ROW(357:357)),3),"")</f>
        <v/>
      </c>
      <c r="G357" s="121" t="str">
        <f t="array" ref="G357">IFERROR(INDEX($A$1:$C$100,SMALL(IF($A$1:$A$100&lt;&gt;"",ROW($A$1:$A$100)),ROW(357:357)),4),"")</f>
        <v/>
      </c>
    </row>
    <row r="358" spans="1:7" ht="16.5" x14ac:dyDescent="0.3">
      <c r="A358" t="str">
        <f>IF((ISNUMBER('Surety Calculations Form'!D397))=TRUE,'Surety Calculations Form'!D398,"")</f>
        <v/>
      </c>
      <c r="B358" t="str">
        <f>IF('Surety Calculations Form'!E398&gt;0,'Surety Calculations Form'!E398,"")</f>
        <v/>
      </c>
      <c r="C358" t="str">
        <f>IF('Surety Calculations Form'!A398&gt;0,'Surety Calculations Form'!A398,"")</f>
        <v/>
      </c>
      <c r="D358" s="121" t="str">
        <f t="array" ref="D358">IFERROR(INDEX($A$1:$A$100,SMALL(IF($A$1:$A$100&lt;&gt;"",ROW($A$1:$A$100)),ROW(358:358))),"")</f>
        <v/>
      </c>
      <c r="E358" s="121" t="str">
        <f t="array" ref="E358">IFERROR(INDEX($A$1:$C$180,SMALL(IF($A$1:$A$180&lt;&gt;"",ROW($A$1:$A$180)),ROW(358:358)),2),"")</f>
        <v/>
      </c>
      <c r="F358" s="121" t="str">
        <f t="array" ref="F358">IFERROR(INDEX($A$1:$C$180,SMALL(IF($A$1:$A$180&lt;&gt;"",ROW($A$1:$A$180)),ROW(358:358)),3),"")</f>
        <v/>
      </c>
      <c r="G358" s="121" t="str">
        <f t="array" ref="G358">IFERROR(INDEX($A$1:$C$100,SMALL(IF($A$1:$A$100&lt;&gt;"",ROW($A$1:$A$100)),ROW(358:358)),4),"")</f>
        <v/>
      </c>
    </row>
    <row r="359" spans="1:7" ht="16.5" x14ac:dyDescent="0.3">
      <c r="A359" t="str">
        <f>IF((ISNUMBER('Surety Calculations Form'!D398))=TRUE,'Surety Calculations Form'!D399,"")</f>
        <v/>
      </c>
      <c r="B359" t="str">
        <f>IF('Surety Calculations Form'!E399&gt;0,'Surety Calculations Form'!E399,"")</f>
        <v/>
      </c>
      <c r="C359" t="str">
        <f>IF('Surety Calculations Form'!A399&gt;0,'Surety Calculations Form'!A399,"")</f>
        <v/>
      </c>
      <c r="D359" s="121" t="str">
        <f t="array" ref="D359">IFERROR(INDEX($A$1:$A$100,SMALL(IF($A$1:$A$100&lt;&gt;"",ROW($A$1:$A$100)),ROW(359:359))),"")</f>
        <v/>
      </c>
      <c r="E359" s="121" t="str">
        <f t="array" ref="E359">IFERROR(INDEX($A$1:$C$180,SMALL(IF($A$1:$A$180&lt;&gt;"",ROW($A$1:$A$180)),ROW(359:359)),2),"")</f>
        <v/>
      </c>
      <c r="F359" s="121" t="str">
        <f t="array" ref="F359">IFERROR(INDEX($A$1:$C$180,SMALL(IF($A$1:$A$180&lt;&gt;"",ROW($A$1:$A$180)),ROW(359:359)),3),"")</f>
        <v/>
      </c>
      <c r="G359" s="121" t="str">
        <f t="array" ref="G359">IFERROR(INDEX($A$1:$C$100,SMALL(IF($A$1:$A$100&lt;&gt;"",ROW($A$1:$A$100)),ROW(359:359)),4),"")</f>
        <v/>
      </c>
    </row>
    <row r="360" spans="1:7" ht="16.5" x14ac:dyDescent="0.3">
      <c r="A360" t="str">
        <f>IF((ISNUMBER('Surety Calculations Form'!D399))=TRUE,'Surety Calculations Form'!D400,"")</f>
        <v/>
      </c>
      <c r="B360" t="str">
        <f>IF('Surety Calculations Form'!E400&gt;0,'Surety Calculations Form'!E400,"")</f>
        <v/>
      </c>
      <c r="C360" t="str">
        <f>IF('Surety Calculations Form'!A400&gt;0,'Surety Calculations Form'!A400,"")</f>
        <v/>
      </c>
      <c r="D360" s="121" t="str">
        <f t="array" ref="D360">IFERROR(INDEX($A$1:$A$100,SMALL(IF($A$1:$A$100&lt;&gt;"",ROW($A$1:$A$100)),ROW(360:360))),"")</f>
        <v/>
      </c>
      <c r="E360" s="121" t="str">
        <f t="array" ref="E360">IFERROR(INDEX($A$1:$C$180,SMALL(IF($A$1:$A$180&lt;&gt;"",ROW($A$1:$A$180)),ROW(360:360)),2),"")</f>
        <v/>
      </c>
      <c r="F360" s="121" t="str">
        <f t="array" ref="F360">IFERROR(INDEX($A$1:$C$180,SMALL(IF($A$1:$A$180&lt;&gt;"",ROW($A$1:$A$180)),ROW(360:360)),3),"")</f>
        <v/>
      </c>
      <c r="G360" s="121" t="str">
        <f t="array" ref="G360">IFERROR(INDEX($A$1:$C$100,SMALL(IF($A$1:$A$100&lt;&gt;"",ROW($A$1:$A$100)),ROW(360:360)),4),"")</f>
        <v/>
      </c>
    </row>
    <row r="361" spans="1:7" ht="16.5" x14ac:dyDescent="0.3">
      <c r="A361" t="str">
        <f>IF((ISNUMBER('Surety Calculations Form'!D400))=TRUE,'Surety Calculations Form'!D401,"")</f>
        <v/>
      </c>
      <c r="B361" t="str">
        <f>IF('Surety Calculations Form'!E401&gt;0,'Surety Calculations Form'!E401,"")</f>
        <v/>
      </c>
      <c r="C361" t="str">
        <f>IF('Surety Calculations Form'!A401&gt;0,'Surety Calculations Form'!A401,"")</f>
        <v/>
      </c>
      <c r="D361" s="121" t="str">
        <f t="array" ref="D361">IFERROR(INDEX($A$1:$A$100,SMALL(IF($A$1:$A$100&lt;&gt;"",ROW($A$1:$A$100)),ROW(361:361))),"")</f>
        <v/>
      </c>
      <c r="E361" s="121" t="str">
        <f t="array" ref="E361">IFERROR(INDEX($A$1:$C$180,SMALL(IF($A$1:$A$180&lt;&gt;"",ROW($A$1:$A$180)),ROW(361:361)),2),"")</f>
        <v/>
      </c>
      <c r="F361" s="121" t="str">
        <f t="array" ref="F361">IFERROR(INDEX($A$1:$C$180,SMALL(IF($A$1:$A$180&lt;&gt;"",ROW($A$1:$A$180)),ROW(361:361)),3),"")</f>
        <v/>
      </c>
      <c r="G361" s="121" t="str">
        <f t="array" ref="G361">IFERROR(INDEX($A$1:$C$100,SMALL(IF($A$1:$A$100&lt;&gt;"",ROW($A$1:$A$100)),ROW(361:361)),4),"")</f>
        <v/>
      </c>
    </row>
    <row r="362" spans="1:7" ht="16.5" x14ac:dyDescent="0.3">
      <c r="A362" t="str">
        <f>IF((ISNUMBER('Surety Calculations Form'!D401))=TRUE,'Surety Calculations Form'!D402,"")</f>
        <v/>
      </c>
      <c r="B362" t="str">
        <f>IF('Surety Calculations Form'!E402&gt;0,'Surety Calculations Form'!E402,"")</f>
        <v/>
      </c>
      <c r="C362" t="str">
        <f>IF('Surety Calculations Form'!A402&gt;0,'Surety Calculations Form'!A402,"")</f>
        <v/>
      </c>
      <c r="D362" s="121" t="str">
        <f t="array" ref="D362">IFERROR(INDEX($A$1:$A$100,SMALL(IF($A$1:$A$100&lt;&gt;"",ROW($A$1:$A$100)),ROW(362:362))),"")</f>
        <v/>
      </c>
      <c r="E362" s="121" t="str">
        <f t="array" ref="E362">IFERROR(INDEX($A$1:$C$180,SMALL(IF($A$1:$A$180&lt;&gt;"",ROW($A$1:$A$180)),ROW(362:362)),2),"")</f>
        <v/>
      </c>
      <c r="F362" s="121" t="str">
        <f t="array" ref="F362">IFERROR(INDEX($A$1:$C$180,SMALL(IF($A$1:$A$180&lt;&gt;"",ROW($A$1:$A$180)),ROW(362:362)),3),"")</f>
        <v/>
      </c>
      <c r="G362" s="121" t="str">
        <f t="array" ref="G362">IFERROR(INDEX($A$1:$C$100,SMALL(IF($A$1:$A$100&lt;&gt;"",ROW($A$1:$A$100)),ROW(362:362)),4),"")</f>
        <v/>
      </c>
    </row>
    <row r="363" spans="1:7" ht="16.5" x14ac:dyDescent="0.3">
      <c r="A363" t="str">
        <f>IF((ISNUMBER('Surety Calculations Form'!D402))=TRUE,'Surety Calculations Form'!D403,"")</f>
        <v/>
      </c>
      <c r="B363" t="str">
        <f>IF('Surety Calculations Form'!E403&gt;0,'Surety Calculations Form'!E403,"")</f>
        <v/>
      </c>
      <c r="C363" t="str">
        <f>IF('Surety Calculations Form'!A403&gt;0,'Surety Calculations Form'!A403,"")</f>
        <v/>
      </c>
      <c r="D363" s="121" t="str">
        <f t="array" ref="D363">IFERROR(INDEX($A$1:$A$100,SMALL(IF($A$1:$A$100&lt;&gt;"",ROW($A$1:$A$100)),ROW(363:363))),"")</f>
        <v/>
      </c>
      <c r="E363" s="121" t="str">
        <f t="array" ref="E363">IFERROR(INDEX($A$1:$C$180,SMALL(IF($A$1:$A$180&lt;&gt;"",ROW($A$1:$A$180)),ROW(363:363)),2),"")</f>
        <v/>
      </c>
      <c r="F363" s="121" t="str">
        <f t="array" ref="F363">IFERROR(INDEX($A$1:$C$180,SMALL(IF($A$1:$A$180&lt;&gt;"",ROW($A$1:$A$180)),ROW(363:363)),3),"")</f>
        <v/>
      </c>
      <c r="G363" s="121" t="str">
        <f t="array" ref="G363">IFERROR(INDEX($A$1:$C$100,SMALL(IF($A$1:$A$100&lt;&gt;"",ROW($A$1:$A$100)),ROW(363:363)),4),"")</f>
        <v/>
      </c>
    </row>
    <row r="364" spans="1:7" ht="16.5" x14ac:dyDescent="0.3">
      <c r="A364" t="str">
        <f>IF((ISNUMBER('Surety Calculations Form'!D403))=TRUE,'Surety Calculations Form'!D404,"")</f>
        <v/>
      </c>
      <c r="B364" t="str">
        <f>IF('Surety Calculations Form'!E404&gt;0,'Surety Calculations Form'!E404,"")</f>
        <v/>
      </c>
      <c r="C364" t="str">
        <f>IF('Surety Calculations Form'!A404&gt;0,'Surety Calculations Form'!A404,"")</f>
        <v/>
      </c>
      <c r="D364" s="121" t="str">
        <f t="array" ref="D364">IFERROR(INDEX($A$1:$A$100,SMALL(IF($A$1:$A$100&lt;&gt;"",ROW($A$1:$A$100)),ROW(364:364))),"")</f>
        <v/>
      </c>
      <c r="E364" s="121" t="str">
        <f t="array" ref="E364">IFERROR(INDEX($A$1:$C$180,SMALL(IF($A$1:$A$180&lt;&gt;"",ROW($A$1:$A$180)),ROW(364:364)),2),"")</f>
        <v/>
      </c>
      <c r="F364" s="121" t="str">
        <f t="array" ref="F364">IFERROR(INDEX($A$1:$C$180,SMALL(IF($A$1:$A$180&lt;&gt;"",ROW($A$1:$A$180)),ROW(364:364)),3),"")</f>
        <v/>
      </c>
      <c r="G364" s="121" t="str">
        <f t="array" ref="G364">IFERROR(INDEX($A$1:$C$100,SMALL(IF($A$1:$A$100&lt;&gt;"",ROW($A$1:$A$100)),ROW(364:364)),4),"")</f>
        <v/>
      </c>
    </row>
    <row r="365" spans="1:7" ht="16.5" x14ac:dyDescent="0.3">
      <c r="A365" t="str">
        <f>IF((ISNUMBER('Surety Calculations Form'!D404))=TRUE,'Surety Calculations Form'!D405,"")</f>
        <v/>
      </c>
      <c r="B365" t="str">
        <f>IF('Surety Calculations Form'!E405&gt;0,'Surety Calculations Form'!E405,"")</f>
        <v/>
      </c>
      <c r="C365" t="str">
        <f>IF('Surety Calculations Form'!A405&gt;0,'Surety Calculations Form'!A405,"")</f>
        <v/>
      </c>
      <c r="D365" s="121" t="str">
        <f t="array" ref="D365">IFERROR(INDEX($A$1:$A$100,SMALL(IF($A$1:$A$100&lt;&gt;"",ROW($A$1:$A$100)),ROW(365:365))),"")</f>
        <v/>
      </c>
      <c r="E365" s="121" t="str">
        <f t="array" ref="E365">IFERROR(INDEX($A$1:$C$180,SMALL(IF($A$1:$A$180&lt;&gt;"",ROW($A$1:$A$180)),ROW(365:365)),2),"")</f>
        <v/>
      </c>
      <c r="F365" s="121" t="str">
        <f t="array" ref="F365">IFERROR(INDEX($A$1:$C$180,SMALL(IF($A$1:$A$180&lt;&gt;"",ROW($A$1:$A$180)),ROW(365:365)),3),"")</f>
        <v/>
      </c>
      <c r="G365" s="121" t="str">
        <f t="array" ref="G365">IFERROR(INDEX($A$1:$C$100,SMALL(IF($A$1:$A$100&lt;&gt;"",ROW($A$1:$A$100)),ROW(365:365)),4),"")</f>
        <v/>
      </c>
    </row>
    <row r="366" spans="1:7" ht="16.5" x14ac:dyDescent="0.3">
      <c r="A366" t="str">
        <f>IF((ISNUMBER('Surety Calculations Form'!D405))=TRUE,'Surety Calculations Form'!D406,"")</f>
        <v/>
      </c>
      <c r="B366" t="str">
        <f>IF('Surety Calculations Form'!E406&gt;0,'Surety Calculations Form'!E406,"")</f>
        <v/>
      </c>
      <c r="C366" t="str">
        <f>IF('Surety Calculations Form'!A406&gt;0,'Surety Calculations Form'!A406,"")</f>
        <v/>
      </c>
      <c r="D366" s="121" t="str">
        <f t="array" ref="D366">IFERROR(INDEX($A$1:$A$100,SMALL(IF($A$1:$A$100&lt;&gt;"",ROW($A$1:$A$100)),ROW(366:366))),"")</f>
        <v/>
      </c>
      <c r="E366" s="121" t="str">
        <f t="array" ref="E366">IFERROR(INDEX($A$1:$C$180,SMALL(IF($A$1:$A$180&lt;&gt;"",ROW($A$1:$A$180)),ROW(366:366)),2),"")</f>
        <v/>
      </c>
      <c r="F366" s="121" t="str">
        <f t="array" ref="F366">IFERROR(INDEX($A$1:$C$180,SMALL(IF($A$1:$A$180&lt;&gt;"",ROW($A$1:$A$180)),ROW(366:366)),3),"")</f>
        <v/>
      </c>
      <c r="G366" s="121" t="str">
        <f t="array" ref="G366">IFERROR(INDEX($A$1:$C$100,SMALL(IF($A$1:$A$100&lt;&gt;"",ROW($A$1:$A$100)),ROW(366:366)),4),"")</f>
        <v/>
      </c>
    </row>
    <row r="367" spans="1:7" ht="16.5" x14ac:dyDescent="0.3">
      <c r="A367" t="str">
        <f>IF((ISNUMBER('Surety Calculations Form'!D406))=TRUE,'Surety Calculations Form'!D407,"")</f>
        <v/>
      </c>
      <c r="B367" t="str">
        <f>IF('Surety Calculations Form'!E407&gt;0,'Surety Calculations Form'!E407,"")</f>
        <v/>
      </c>
      <c r="C367" t="str">
        <f>IF('Surety Calculations Form'!A407&gt;0,'Surety Calculations Form'!A407,"")</f>
        <v/>
      </c>
      <c r="D367" s="121" t="str">
        <f t="array" ref="D367">IFERROR(INDEX($A$1:$A$100,SMALL(IF($A$1:$A$100&lt;&gt;"",ROW($A$1:$A$100)),ROW(367:367))),"")</f>
        <v/>
      </c>
      <c r="E367" s="121" t="str">
        <f t="array" ref="E367">IFERROR(INDEX($A$1:$C$180,SMALL(IF($A$1:$A$180&lt;&gt;"",ROW($A$1:$A$180)),ROW(367:367)),2),"")</f>
        <v/>
      </c>
      <c r="F367" s="121" t="str">
        <f t="array" ref="F367">IFERROR(INDEX($A$1:$C$180,SMALL(IF($A$1:$A$180&lt;&gt;"",ROW($A$1:$A$180)),ROW(367:367)),3),"")</f>
        <v/>
      </c>
      <c r="G367" s="121" t="str">
        <f t="array" ref="G367">IFERROR(INDEX($A$1:$C$100,SMALL(IF($A$1:$A$100&lt;&gt;"",ROW($A$1:$A$100)),ROW(367:367)),4),"")</f>
        <v/>
      </c>
    </row>
    <row r="368" spans="1:7" ht="16.5" x14ac:dyDescent="0.3">
      <c r="A368" t="str">
        <f>IF((ISNUMBER('Surety Calculations Form'!D407))=TRUE,'Surety Calculations Form'!D408,"")</f>
        <v/>
      </c>
      <c r="B368" t="str">
        <f>IF('Surety Calculations Form'!E408&gt;0,'Surety Calculations Form'!E408,"")</f>
        <v/>
      </c>
      <c r="C368" t="str">
        <f>IF('Surety Calculations Form'!A408&gt;0,'Surety Calculations Form'!A408,"")</f>
        <v/>
      </c>
      <c r="D368" s="121" t="str">
        <f t="array" ref="D368">IFERROR(INDEX($A$1:$A$100,SMALL(IF($A$1:$A$100&lt;&gt;"",ROW($A$1:$A$100)),ROW(368:368))),"")</f>
        <v/>
      </c>
      <c r="E368" s="121" t="str">
        <f t="array" ref="E368">IFERROR(INDEX($A$1:$C$180,SMALL(IF($A$1:$A$180&lt;&gt;"",ROW($A$1:$A$180)),ROW(368:368)),2),"")</f>
        <v/>
      </c>
      <c r="F368" s="121" t="str">
        <f t="array" ref="F368">IFERROR(INDEX($A$1:$C$180,SMALL(IF($A$1:$A$180&lt;&gt;"",ROW($A$1:$A$180)),ROW(368:368)),3),"")</f>
        <v/>
      </c>
      <c r="G368" s="121" t="str">
        <f t="array" ref="G368">IFERROR(INDEX($A$1:$C$100,SMALL(IF($A$1:$A$100&lt;&gt;"",ROW($A$1:$A$100)),ROW(368:368)),4),"")</f>
        <v/>
      </c>
    </row>
    <row r="369" spans="1:7" ht="16.5" x14ac:dyDescent="0.3">
      <c r="A369" t="str">
        <f>IF((ISNUMBER('Surety Calculations Form'!D408))=TRUE,'Surety Calculations Form'!D409,"")</f>
        <v/>
      </c>
      <c r="B369" t="str">
        <f>IF('Surety Calculations Form'!E409&gt;0,'Surety Calculations Form'!E409,"")</f>
        <v/>
      </c>
      <c r="C369" t="str">
        <f>IF('Surety Calculations Form'!A409&gt;0,'Surety Calculations Form'!A409,"")</f>
        <v/>
      </c>
      <c r="D369" s="121" t="str">
        <f t="array" ref="D369">IFERROR(INDEX($A$1:$A$100,SMALL(IF($A$1:$A$100&lt;&gt;"",ROW($A$1:$A$100)),ROW(369:369))),"")</f>
        <v/>
      </c>
      <c r="E369" s="121" t="str">
        <f t="array" ref="E369">IFERROR(INDEX($A$1:$C$180,SMALL(IF($A$1:$A$180&lt;&gt;"",ROW($A$1:$A$180)),ROW(369:369)),2),"")</f>
        <v/>
      </c>
      <c r="F369" s="121" t="str">
        <f t="array" ref="F369">IFERROR(INDEX($A$1:$C$180,SMALL(IF($A$1:$A$180&lt;&gt;"",ROW($A$1:$A$180)),ROW(369:369)),3),"")</f>
        <v/>
      </c>
      <c r="G369" s="121" t="str">
        <f t="array" ref="G369">IFERROR(INDEX($A$1:$C$100,SMALL(IF($A$1:$A$100&lt;&gt;"",ROW($A$1:$A$100)),ROW(369:369)),4),"")</f>
        <v/>
      </c>
    </row>
    <row r="370" spans="1:7" ht="16.5" x14ac:dyDescent="0.3">
      <c r="A370" t="str">
        <f>IF((ISNUMBER('Surety Calculations Form'!D409))=TRUE,'Surety Calculations Form'!D410,"")</f>
        <v/>
      </c>
      <c r="B370" t="str">
        <f>IF('Surety Calculations Form'!E410&gt;0,'Surety Calculations Form'!E410,"")</f>
        <v/>
      </c>
      <c r="C370" t="str">
        <f>IF('Surety Calculations Form'!A410&gt;0,'Surety Calculations Form'!A410,"")</f>
        <v/>
      </c>
      <c r="D370" s="121" t="str">
        <f t="array" ref="D370">IFERROR(INDEX($A$1:$A$100,SMALL(IF($A$1:$A$100&lt;&gt;"",ROW($A$1:$A$100)),ROW(370:370))),"")</f>
        <v/>
      </c>
      <c r="E370" s="121" t="str">
        <f t="array" ref="E370">IFERROR(INDEX($A$1:$C$180,SMALL(IF($A$1:$A$180&lt;&gt;"",ROW($A$1:$A$180)),ROW(370:370)),2),"")</f>
        <v/>
      </c>
      <c r="F370" s="121" t="str">
        <f t="array" ref="F370">IFERROR(INDEX($A$1:$C$180,SMALL(IF($A$1:$A$180&lt;&gt;"",ROW($A$1:$A$180)),ROW(370:370)),3),"")</f>
        <v/>
      </c>
      <c r="G370" s="121" t="str">
        <f t="array" ref="G370">IFERROR(INDEX($A$1:$C$100,SMALL(IF($A$1:$A$100&lt;&gt;"",ROW($A$1:$A$100)),ROW(370:370)),4),"")</f>
        <v/>
      </c>
    </row>
    <row r="371" spans="1:7" ht="16.5" x14ac:dyDescent="0.3">
      <c r="A371" t="str">
        <f>IF((ISNUMBER('Surety Calculations Form'!D410))=TRUE,'Surety Calculations Form'!D411,"")</f>
        <v/>
      </c>
      <c r="B371" t="str">
        <f>IF('Surety Calculations Form'!E411&gt;0,'Surety Calculations Form'!E411,"")</f>
        <v/>
      </c>
      <c r="C371" t="str">
        <f>IF('Surety Calculations Form'!A411&gt;0,'Surety Calculations Form'!A411,"")</f>
        <v/>
      </c>
      <c r="D371" s="121" t="str">
        <f t="array" ref="D371">IFERROR(INDEX($A$1:$A$100,SMALL(IF($A$1:$A$100&lt;&gt;"",ROW($A$1:$A$100)),ROW(371:371))),"")</f>
        <v/>
      </c>
      <c r="E371" s="121" t="str">
        <f t="array" ref="E371">IFERROR(INDEX($A$1:$C$180,SMALL(IF($A$1:$A$180&lt;&gt;"",ROW($A$1:$A$180)),ROW(371:371)),2),"")</f>
        <v/>
      </c>
      <c r="F371" s="121" t="str">
        <f t="array" ref="F371">IFERROR(INDEX($A$1:$C$180,SMALL(IF($A$1:$A$180&lt;&gt;"",ROW($A$1:$A$180)),ROW(371:371)),3),"")</f>
        <v/>
      </c>
      <c r="G371" s="121" t="str">
        <f t="array" ref="G371">IFERROR(INDEX($A$1:$C$100,SMALL(IF($A$1:$A$100&lt;&gt;"",ROW($A$1:$A$100)),ROW(371:371)),4),"")</f>
        <v/>
      </c>
    </row>
    <row r="372" spans="1:7" ht="16.5" x14ac:dyDescent="0.3">
      <c r="A372" t="str">
        <f>IF((ISNUMBER('Surety Calculations Form'!D411))=TRUE,'Surety Calculations Form'!D412,"")</f>
        <v/>
      </c>
      <c r="B372" t="str">
        <f>IF('Surety Calculations Form'!E412&gt;0,'Surety Calculations Form'!E412,"")</f>
        <v/>
      </c>
      <c r="C372" t="str">
        <f>IF('Surety Calculations Form'!A412&gt;0,'Surety Calculations Form'!A412,"")</f>
        <v/>
      </c>
      <c r="D372" s="121" t="str">
        <f t="array" ref="D372">IFERROR(INDEX($A$1:$A$100,SMALL(IF($A$1:$A$100&lt;&gt;"",ROW($A$1:$A$100)),ROW(372:372))),"")</f>
        <v/>
      </c>
      <c r="E372" s="121" t="str">
        <f t="array" ref="E372">IFERROR(INDEX($A$1:$C$180,SMALL(IF($A$1:$A$180&lt;&gt;"",ROW($A$1:$A$180)),ROW(372:372)),2),"")</f>
        <v/>
      </c>
      <c r="F372" s="121" t="str">
        <f t="array" ref="F372">IFERROR(INDEX($A$1:$C$180,SMALL(IF($A$1:$A$180&lt;&gt;"",ROW($A$1:$A$180)),ROW(372:372)),3),"")</f>
        <v/>
      </c>
      <c r="G372" s="121" t="str">
        <f t="array" ref="G372">IFERROR(INDEX($A$1:$C$100,SMALL(IF($A$1:$A$100&lt;&gt;"",ROW($A$1:$A$100)),ROW(372:372)),4),"")</f>
        <v/>
      </c>
    </row>
    <row r="373" spans="1:7" ht="16.5" x14ac:dyDescent="0.3">
      <c r="A373" t="str">
        <f>IF((ISNUMBER('Surety Calculations Form'!D412))=TRUE,'Surety Calculations Form'!D413,"")</f>
        <v/>
      </c>
      <c r="B373" t="str">
        <f>IF('Surety Calculations Form'!E413&gt;0,'Surety Calculations Form'!E413,"")</f>
        <v/>
      </c>
      <c r="C373" t="str">
        <f>IF('Surety Calculations Form'!A413&gt;0,'Surety Calculations Form'!A413,"")</f>
        <v/>
      </c>
      <c r="D373" s="121" t="str">
        <f t="array" ref="D373">IFERROR(INDEX($A$1:$A$100,SMALL(IF($A$1:$A$100&lt;&gt;"",ROW($A$1:$A$100)),ROW(373:373))),"")</f>
        <v/>
      </c>
      <c r="E373" s="121" t="str">
        <f t="array" ref="E373">IFERROR(INDEX($A$1:$C$180,SMALL(IF($A$1:$A$180&lt;&gt;"",ROW($A$1:$A$180)),ROW(373:373)),2),"")</f>
        <v/>
      </c>
      <c r="F373" s="121" t="str">
        <f t="array" ref="F373">IFERROR(INDEX($A$1:$C$180,SMALL(IF($A$1:$A$180&lt;&gt;"",ROW($A$1:$A$180)),ROW(373:373)),3),"")</f>
        <v/>
      </c>
      <c r="G373" s="121" t="str">
        <f t="array" ref="G373">IFERROR(INDEX($A$1:$C$100,SMALL(IF($A$1:$A$100&lt;&gt;"",ROW($A$1:$A$100)),ROW(373:373)),4),"")</f>
        <v/>
      </c>
    </row>
    <row r="374" spans="1:7" ht="16.5" x14ac:dyDescent="0.3">
      <c r="A374" t="str">
        <f>IF((ISNUMBER('Surety Calculations Form'!D413))=TRUE,'Surety Calculations Form'!D414,"")</f>
        <v/>
      </c>
      <c r="B374" t="str">
        <f>IF('Surety Calculations Form'!E414&gt;0,'Surety Calculations Form'!E414,"")</f>
        <v/>
      </c>
      <c r="C374" t="str">
        <f>IF('Surety Calculations Form'!A414&gt;0,'Surety Calculations Form'!A414,"")</f>
        <v/>
      </c>
      <c r="D374" s="121" t="str">
        <f t="array" ref="D374">IFERROR(INDEX($A$1:$A$100,SMALL(IF($A$1:$A$100&lt;&gt;"",ROW($A$1:$A$100)),ROW(374:374))),"")</f>
        <v/>
      </c>
      <c r="E374" s="121" t="str">
        <f t="array" ref="E374">IFERROR(INDEX($A$1:$C$180,SMALL(IF($A$1:$A$180&lt;&gt;"",ROW($A$1:$A$180)),ROW(374:374)),2),"")</f>
        <v/>
      </c>
      <c r="F374" s="121" t="str">
        <f t="array" ref="F374">IFERROR(INDEX($A$1:$C$180,SMALL(IF($A$1:$A$180&lt;&gt;"",ROW($A$1:$A$180)),ROW(374:374)),3),"")</f>
        <v/>
      </c>
      <c r="G374" s="121" t="str">
        <f t="array" ref="G374">IFERROR(INDEX($A$1:$C$100,SMALL(IF($A$1:$A$100&lt;&gt;"",ROW($A$1:$A$100)),ROW(374:374)),4),"")</f>
        <v/>
      </c>
    </row>
    <row r="375" spans="1:7" ht="16.5" x14ac:dyDescent="0.3">
      <c r="A375" t="str">
        <f>IF((ISNUMBER('Surety Calculations Form'!D414))=TRUE,'Surety Calculations Form'!D415,"")</f>
        <v/>
      </c>
      <c r="B375" t="str">
        <f>IF('Surety Calculations Form'!E415&gt;0,'Surety Calculations Form'!E415,"")</f>
        <v/>
      </c>
      <c r="C375" t="str">
        <f>IF('Surety Calculations Form'!A415&gt;0,'Surety Calculations Form'!A415,"")</f>
        <v/>
      </c>
      <c r="D375" s="121" t="str">
        <f t="array" ref="D375">IFERROR(INDEX($A$1:$A$100,SMALL(IF($A$1:$A$100&lt;&gt;"",ROW($A$1:$A$100)),ROW(375:375))),"")</f>
        <v/>
      </c>
      <c r="E375" s="121" t="str">
        <f t="array" ref="E375">IFERROR(INDEX($A$1:$C$180,SMALL(IF($A$1:$A$180&lt;&gt;"",ROW($A$1:$A$180)),ROW(375:375)),2),"")</f>
        <v/>
      </c>
      <c r="F375" s="121" t="str">
        <f t="array" ref="F375">IFERROR(INDEX($A$1:$C$180,SMALL(IF($A$1:$A$180&lt;&gt;"",ROW($A$1:$A$180)),ROW(375:375)),3),"")</f>
        <v/>
      </c>
      <c r="G375" s="121" t="str">
        <f t="array" ref="G375">IFERROR(INDEX($A$1:$C$100,SMALL(IF($A$1:$A$100&lt;&gt;"",ROW($A$1:$A$100)),ROW(375:375)),4),"")</f>
        <v/>
      </c>
    </row>
    <row r="376" spans="1:7" ht="16.5" x14ac:dyDescent="0.3">
      <c r="A376" t="str">
        <f>IF((ISNUMBER('Surety Calculations Form'!D415))=TRUE,'Surety Calculations Form'!D416,"")</f>
        <v/>
      </c>
      <c r="B376" t="str">
        <f>IF('Surety Calculations Form'!E416&gt;0,'Surety Calculations Form'!E416,"")</f>
        <v/>
      </c>
      <c r="C376" t="str">
        <f>IF('Surety Calculations Form'!A416&gt;0,'Surety Calculations Form'!A416,"")</f>
        <v/>
      </c>
      <c r="D376" s="121" t="str">
        <f t="array" ref="D376">IFERROR(INDEX($A$1:$A$100,SMALL(IF($A$1:$A$100&lt;&gt;"",ROW($A$1:$A$100)),ROW(376:376))),"")</f>
        <v/>
      </c>
      <c r="E376" s="121" t="str">
        <f t="array" ref="E376">IFERROR(INDEX($A$1:$C$180,SMALL(IF($A$1:$A$180&lt;&gt;"",ROW($A$1:$A$180)),ROW(376:376)),2),"")</f>
        <v/>
      </c>
      <c r="F376" s="121" t="str">
        <f t="array" ref="F376">IFERROR(INDEX($A$1:$C$180,SMALL(IF($A$1:$A$180&lt;&gt;"",ROW($A$1:$A$180)),ROW(376:376)),3),"")</f>
        <v/>
      </c>
      <c r="G376" s="121" t="str">
        <f t="array" ref="G376">IFERROR(INDEX($A$1:$C$100,SMALL(IF($A$1:$A$100&lt;&gt;"",ROW($A$1:$A$100)),ROW(376:376)),4),"")</f>
        <v/>
      </c>
    </row>
    <row r="377" spans="1:7" ht="16.5" x14ac:dyDescent="0.3">
      <c r="A377" t="str">
        <f>IF((ISNUMBER('Surety Calculations Form'!D416))=TRUE,'Surety Calculations Form'!D417,"")</f>
        <v/>
      </c>
      <c r="B377" t="str">
        <f>IF('Surety Calculations Form'!E417&gt;0,'Surety Calculations Form'!E417,"")</f>
        <v/>
      </c>
      <c r="C377" t="str">
        <f>IF('Surety Calculations Form'!A417&gt;0,'Surety Calculations Form'!A417,"")</f>
        <v/>
      </c>
      <c r="D377" s="121" t="str">
        <f t="array" ref="D377">IFERROR(INDEX($A$1:$A$100,SMALL(IF($A$1:$A$100&lt;&gt;"",ROW($A$1:$A$100)),ROW(377:377))),"")</f>
        <v/>
      </c>
      <c r="E377" s="121" t="str">
        <f t="array" ref="E377">IFERROR(INDEX($A$1:$C$180,SMALL(IF($A$1:$A$180&lt;&gt;"",ROW($A$1:$A$180)),ROW(377:377)),2),"")</f>
        <v/>
      </c>
      <c r="F377" s="121" t="str">
        <f t="array" ref="F377">IFERROR(INDEX($A$1:$C$180,SMALL(IF($A$1:$A$180&lt;&gt;"",ROW($A$1:$A$180)),ROW(377:377)),3),"")</f>
        <v/>
      </c>
      <c r="G377" s="121" t="str">
        <f t="array" ref="G377">IFERROR(INDEX($A$1:$C$100,SMALL(IF($A$1:$A$100&lt;&gt;"",ROW($A$1:$A$100)),ROW(377:377)),4),"")</f>
        <v/>
      </c>
    </row>
    <row r="378" spans="1:7" ht="16.5" x14ac:dyDescent="0.3">
      <c r="A378" t="str">
        <f>IF((ISNUMBER('Surety Calculations Form'!D417))=TRUE,'Surety Calculations Form'!D418,"")</f>
        <v/>
      </c>
      <c r="B378" t="str">
        <f>IF('Surety Calculations Form'!E418&gt;0,'Surety Calculations Form'!E418,"")</f>
        <v/>
      </c>
      <c r="C378" t="str">
        <f>IF('Surety Calculations Form'!A418&gt;0,'Surety Calculations Form'!A418,"")</f>
        <v/>
      </c>
      <c r="D378" s="121" t="str">
        <f t="array" ref="D378">IFERROR(INDEX($A$1:$A$100,SMALL(IF($A$1:$A$100&lt;&gt;"",ROW($A$1:$A$100)),ROW(378:378))),"")</f>
        <v/>
      </c>
      <c r="E378" s="121" t="str">
        <f t="array" ref="E378">IFERROR(INDEX($A$1:$C$180,SMALL(IF($A$1:$A$180&lt;&gt;"",ROW($A$1:$A$180)),ROW(378:378)),2),"")</f>
        <v/>
      </c>
      <c r="F378" s="121" t="str">
        <f t="array" ref="F378">IFERROR(INDEX($A$1:$C$180,SMALL(IF($A$1:$A$180&lt;&gt;"",ROW($A$1:$A$180)),ROW(378:378)),3),"")</f>
        <v/>
      </c>
      <c r="G378" s="121" t="str">
        <f t="array" ref="G378">IFERROR(INDEX($A$1:$C$100,SMALL(IF($A$1:$A$100&lt;&gt;"",ROW($A$1:$A$100)),ROW(378:378)),4),"")</f>
        <v/>
      </c>
    </row>
    <row r="379" spans="1:7" ht="16.5" x14ac:dyDescent="0.3">
      <c r="A379" t="str">
        <f>IF((ISNUMBER('Surety Calculations Form'!D418))=TRUE,'Surety Calculations Form'!D419,"")</f>
        <v/>
      </c>
      <c r="B379" t="str">
        <f>IF('Surety Calculations Form'!E419&gt;0,'Surety Calculations Form'!E419,"")</f>
        <v/>
      </c>
      <c r="C379" t="str">
        <f>IF('Surety Calculations Form'!A419&gt;0,'Surety Calculations Form'!A419,"")</f>
        <v/>
      </c>
      <c r="D379" s="121" t="str">
        <f t="array" ref="D379">IFERROR(INDEX($A$1:$A$100,SMALL(IF($A$1:$A$100&lt;&gt;"",ROW($A$1:$A$100)),ROW(379:379))),"")</f>
        <v/>
      </c>
      <c r="E379" s="121" t="str">
        <f t="array" ref="E379">IFERROR(INDEX($A$1:$C$180,SMALL(IF($A$1:$A$180&lt;&gt;"",ROW($A$1:$A$180)),ROW(379:379)),2),"")</f>
        <v/>
      </c>
      <c r="F379" s="121" t="str">
        <f t="array" ref="F379">IFERROR(INDEX($A$1:$C$180,SMALL(IF($A$1:$A$180&lt;&gt;"",ROW($A$1:$A$180)),ROW(379:379)),3),"")</f>
        <v/>
      </c>
      <c r="G379" s="121" t="str">
        <f t="array" ref="G379">IFERROR(INDEX($A$1:$C$100,SMALL(IF($A$1:$A$100&lt;&gt;"",ROW($A$1:$A$100)),ROW(379:379)),4),"")</f>
        <v/>
      </c>
    </row>
    <row r="380" spans="1:7" ht="16.5" x14ac:dyDescent="0.3">
      <c r="A380" t="str">
        <f>IF((ISNUMBER('Surety Calculations Form'!D419))=TRUE,'Surety Calculations Form'!D420,"")</f>
        <v/>
      </c>
      <c r="B380" t="str">
        <f>IF('Surety Calculations Form'!E420&gt;0,'Surety Calculations Form'!E420,"")</f>
        <v/>
      </c>
      <c r="C380" t="str">
        <f>IF('Surety Calculations Form'!A420&gt;0,'Surety Calculations Form'!A420,"")</f>
        <v/>
      </c>
      <c r="D380" s="121" t="str">
        <f t="array" ref="D380">IFERROR(INDEX($A$1:$A$100,SMALL(IF($A$1:$A$100&lt;&gt;"",ROW($A$1:$A$100)),ROW(380:380))),"")</f>
        <v/>
      </c>
      <c r="E380" s="121" t="str">
        <f t="array" ref="E380">IFERROR(INDEX($A$1:$C$180,SMALL(IF($A$1:$A$180&lt;&gt;"",ROW($A$1:$A$180)),ROW(380:380)),2),"")</f>
        <v/>
      </c>
      <c r="F380" s="121" t="str">
        <f t="array" ref="F380">IFERROR(INDEX($A$1:$C$180,SMALL(IF($A$1:$A$180&lt;&gt;"",ROW($A$1:$A$180)),ROW(380:380)),3),"")</f>
        <v/>
      </c>
      <c r="G380" s="121" t="str">
        <f t="array" ref="G380">IFERROR(INDEX($A$1:$C$100,SMALL(IF($A$1:$A$100&lt;&gt;"",ROW($A$1:$A$100)),ROW(380:380)),4),"")</f>
        <v/>
      </c>
    </row>
    <row r="381" spans="1:7" ht="16.5" x14ac:dyDescent="0.3">
      <c r="A381" t="str">
        <f>IF((ISNUMBER('Surety Calculations Form'!D420))=TRUE,'Surety Calculations Form'!D421,"")</f>
        <v/>
      </c>
      <c r="B381" t="str">
        <f>IF('Surety Calculations Form'!E421&gt;0,'Surety Calculations Form'!E421,"")</f>
        <v/>
      </c>
      <c r="C381" t="str">
        <f>IF('Surety Calculations Form'!A421&gt;0,'Surety Calculations Form'!A421,"")</f>
        <v/>
      </c>
      <c r="D381" s="121" t="str">
        <f t="array" ref="D381">IFERROR(INDEX($A$1:$A$100,SMALL(IF($A$1:$A$100&lt;&gt;"",ROW($A$1:$A$100)),ROW(381:381))),"")</f>
        <v/>
      </c>
      <c r="E381" s="121" t="str">
        <f t="array" ref="E381">IFERROR(INDEX($A$1:$C$180,SMALL(IF($A$1:$A$180&lt;&gt;"",ROW($A$1:$A$180)),ROW(381:381)),2),"")</f>
        <v/>
      </c>
      <c r="F381" s="121" t="str">
        <f t="array" ref="F381">IFERROR(INDEX($A$1:$C$180,SMALL(IF($A$1:$A$180&lt;&gt;"",ROW($A$1:$A$180)),ROW(381:381)),3),"")</f>
        <v/>
      </c>
      <c r="G381" s="121" t="str">
        <f t="array" ref="G381">IFERROR(INDEX($A$1:$C$100,SMALL(IF($A$1:$A$100&lt;&gt;"",ROW($A$1:$A$100)),ROW(381:381)),4),"")</f>
        <v/>
      </c>
    </row>
    <row r="382" spans="1:7" ht="16.5" x14ac:dyDescent="0.3">
      <c r="A382" t="str">
        <f>IF((ISNUMBER('Surety Calculations Form'!D421))=TRUE,'Surety Calculations Form'!D422,"")</f>
        <v/>
      </c>
      <c r="B382" t="str">
        <f>IF('Surety Calculations Form'!E422&gt;0,'Surety Calculations Form'!E422,"")</f>
        <v/>
      </c>
      <c r="C382" t="str">
        <f>IF('Surety Calculations Form'!A422&gt;0,'Surety Calculations Form'!A422,"")</f>
        <v/>
      </c>
      <c r="D382" s="121" t="str">
        <f t="array" ref="D382">IFERROR(INDEX($A$1:$A$100,SMALL(IF($A$1:$A$100&lt;&gt;"",ROW($A$1:$A$100)),ROW(382:382))),"")</f>
        <v/>
      </c>
      <c r="E382" s="121" t="str">
        <f t="array" ref="E382">IFERROR(INDEX($A$1:$C$180,SMALL(IF($A$1:$A$180&lt;&gt;"",ROW($A$1:$A$180)),ROW(382:382)),2),"")</f>
        <v/>
      </c>
      <c r="F382" s="121" t="str">
        <f t="array" ref="F382">IFERROR(INDEX($A$1:$C$180,SMALL(IF($A$1:$A$180&lt;&gt;"",ROW($A$1:$A$180)),ROW(382:382)),3),"")</f>
        <v/>
      </c>
      <c r="G382" s="121" t="str">
        <f t="array" ref="G382">IFERROR(INDEX($A$1:$C$100,SMALL(IF($A$1:$A$100&lt;&gt;"",ROW($A$1:$A$100)),ROW(382:382)),4),"")</f>
        <v/>
      </c>
    </row>
    <row r="383" spans="1:7" ht="16.5" x14ac:dyDescent="0.3">
      <c r="A383" t="str">
        <f>IF((ISNUMBER('Surety Calculations Form'!D422))=TRUE,'Surety Calculations Form'!D423,"")</f>
        <v/>
      </c>
      <c r="B383" t="str">
        <f>IF('Surety Calculations Form'!E423&gt;0,'Surety Calculations Form'!E423,"")</f>
        <v/>
      </c>
      <c r="C383" t="str">
        <f>IF('Surety Calculations Form'!A423&gt;0,'Surety Calculations Form'!A423,"")</f>
        <v/>
      </c>
      <c r="D383" s="121" t="str">
        <f t="array" ref="D383">IFERROR(INDEX($A$1:$A$100,SMALL(IF($A$1:$A$100&lt;&gt;"",ROW($A$1:$A$100)),ROW(383:383))),"")</f>
        <v/>
      </c>
      <c r="E383" s="121" t="str">
        <f t="array" ref="E383">IFERROR(INDEX($A$1:$C$180,SMALL(IF($A$1:$A$180&lt;&gt;"",ROW($A$1:$A$180)),ROW(383:383)),2),"")</f>
        <v/>
      </c>
      <c r="F383" s="121" t="str">
        <f t="array" ref="F383">IFERROR(INDEX($A$1:$C$180,SMALL(IF($A$1:$A$180&lt;&gt;"",ROW($A$1:$A$180)),ROW(383:383)),3),"")</f>
        <v/>
      </c>
      <c r="G383" s="121" t="str">
        <f t="array" ref="G383">IFERROR(INDEX($A$1:$C$100,SMALL(IF($A$1:$A$100&lt;&gt;"",ROW($A$1:$A$100)),ROW(383:383)),4),"")</f>
        <v/>
      </c>
    </row>
    <row r="384" spans="1:7" ht="16.5" x14ac:dyDescent="0.3">
      <c r="A384" t="str">
        <f>IF((ISNUMBER('Surety Calculations Form'!D423))=TRUE,'Surety Calculations Form'!D424,"")</f>
        <v/>
      </c>
      <c r="B384" t="str">
        <f>IF('Surety Calculations Form'!E424&gt;0,'Surety Calculations Form'!E424,"")</f>
        <v/>
      </c>
      <c r="C384" t="str">
        <f>IF('Surety Calculations Form'!A424&gt;0,'Surety Calculations Form'!A424,"")</f>
        <v/>
      </c>
      <c r="D384" s="121" t="str">
        <f t="array" ref="D384">IFERROR(INDEX($A$1:$A$100,SMALL(IF($A$1:$A$100&lt;&gt;"",ROW($A$1:$A$100)),ROW(384:384))),"")</f>
        <v/>
      </c>
      <c r="E384" s="121" t="str">
        <f t="array" ref="E384">IFERROR(INDEX($A$1:$C$180,SMALL(IF($A$1:$A$180&lt;&gt;"",ROW($A$1:$A$180)),ROW(384:384)),2),"")</f>
        <v/>
      </c>
      <c r="F384" s="121" t="str">
        <f t="array" ref="F384">IFERROR(INDEX($A$1:$C$180,SMALL(IF($A$1:$A$180&lt;&gt;"",ROW($A$1:$A$180)),ROW(384:384)),3),"")</f>
        <v/>
      </c>
      <c r="G384" s="121" t="str">
        <f t="array" ref="G384">IFERROR(INDEX($A$1:$C$100,SMALL(IF($A$1:$A$100&lt;&gt;"",ROW($A$1:$A$100)),ROW(384:384)),4),"")</f>
        <v/>
      </c>
    </row>
    <row r="385" spans="1:7" ht="16.5" x14ac:dyDescent="0.3">
      <c r="A385" t="str">
        <f>IF((ISNUMBER('Surety Calculations Form'!D424))=TRUE,'Surety Calculations Form'!D425,"")</f>
        <v/>
      </c>
      <c r="B385" t="str">
        <f>IF('Surety Calculations Form'!E425&gt;0,'Surety Calculations Form'!E425,"")</f>
        <v/>
      </c>
      <c r="C385" t="str">
        <f>IF('Surety Calculations Form'!A425&gt;0,'Surety Calculations Form'!A425,"")</f>
        <v/>
      </c>
      <c r="D385" s="121" t="str">
        <f t="array" ref="D385">IFERROR(INDEX($A$1:$A$100,SMALL(IF($A$1:$A$100&lt;&gt;"",ROW($A$1:$A$100)),ROW(385:385))),"")</f>
        <v/>
      </c>
      <c r="E385" s="121" t="str">
        <f t="array" ref="E385">IFERROR(INDEX($A$1:$C$180,SMALL(IF($A$1:$A$180&lt;&gt;"",ROW($A$1:$A$180)),ROW(385:385)),2),"")</f>
        <v/>
      </c>
      <c r="F385" s="121" t="str">
        <f t="array" ref="F385">IFERROR(INDEX($A$1:$C$180,SMALL(IF($A$1:$A$180&lt;&gt;"",ROW($A$1:$A$180)),ROW(385:385)),3),"")</f>
        <v/>
      </c>
      <c r="G385" s="121" t="str">
        <f t="array" ref="G385">IFERROR(INDEX($A$1:$C$100,SMALL(IF($A$1:$A$100&lt;&gt;"",ROW($A$1:$A$100)),ROW(385:385)),4),"")</f>
        <v/>
      </c>
    </row>
    <row r="386" spans="1:7" ht="16.5" x14ac:dyDescent="0.3">
      <c r="A386" t="str">
        <f>IF((ISNUMBER('Surety Calculations Form'!D425))=TRUE,'Surety Calculations Form'!D426,"")</f>
        <v/>
      </c>
      <c r="B386" t="str">
        <f>IF('Surety Calculations Form'!E426&gt;0,'Surety Calculations Form'!E426,"")</f>
        <v/>
      </c>
      <c r="C386" t="str">
        <f>IF('Surety Calculations Form'!A426&gt;0,'Surety Calculations Form'!A426,"")</f>
        <v/>
      </c>
      <c r="D386" s="121" t="str">
        <f t="array" ref="D386">IFERROR(INDEX($A$1:$A$100,SMALL(IF($A$1:$A$100&lt;&gt;"",ROW($A$1:$A$100)),ROW(386:386))),"")</f>
        <v/>
      </c>
      <c r="E386" s="121" t="str">
        <f t="array" ref="E386">IFERROR(INDEX($A$1:$C$180,SMALL(IF($A$1:$A$180&lt;&gt;"",ROW($A$1:$A$180)),ROW(386:386)),2),"")</f>
        <v/>
      </c>
      <c r="F386" s="121" t="str">
        <f t="array" ref="F386">IFERROR(INDEX($A$1:$C$180,SMALL(IF($A$1:$A$180&lt;&gt;"",ROW($A$1:$A$180)),ROW(386:386)),3),"")</f>
        <v/>
      </c>
      <c r="G386" s="121" t="str">
        <f t="array" ref="G386">IFERROR(INDEX($A$1:$C$100,SMALL(IF($A$1:$A$100&lt;&gt;"",ROW($A$1:$A$100)),ROW(386:386)),4),"")</f>
        <v/>
      </c>
    </row>
    <row r="387" spans="1:7" ht="16.5" x14ac:dyDescent="0.3">
      <c r="A387" t="str">
        <f>IF((ISNUMBER('Surety Calculations Form'!D426))=TRUE,'Surety Calculations Form'!D427,"")</f>
        <v/>
      </c>
      <c r="B387" t="str">
        <f>IF('Surety Calculations Form'!E427&gt;0,'Surety Calculations Form'!E427,"")</f>
        <v/>
      </c>
      <c r="C387" t="str">
        <f>IF('Surety Calculations Form'!A427&gt;0,'Surety Calculations Form'!A427,"")</f>
        <v/>
      </c>
      <c r="D387" s="121" t="str">
        <f t="array" ref="D387">IFERROR(INDEX($A$1:$A$100,SMALL(IF($A$1:$A$100&lt;&gt;"",ROW($A$1:$A$100)),ROW(387:387))),"")</f>
        <v/>
      </c>
      <c r="E387" s="121" t="str">
        <f t="array" ref="E387">IFERROR(INDEX($A$1:$C$180,SMALL(IF($A$1:$A$180&lt;&gt;"",ROW($A$1:$A$180)),ROW(387:387)),2),"")</f>
        <v/>
      </c>
      <c r="F387" s="121" t="str">
        <f t="array" ref="F387">IFERROR(INDEX($A$1:$C$180,SMALL(IF($A$1:$A$180&lt;&gt;"",ROW($A$1:$A$180)),ROW(387:387)),3),"")</f>
        <v/>
      </c>
      <c r="G387" s="121" t="str">
        <f t="array" ref="G387">IFERROR(INDEX($A$1:$C$100,SMALL(IF($A$1:$A$100&lt;&gt;"",ROW($A$1:$A$100)),ROW(387:387)),4),"")</f>
        <v/>
      </c>
    </row>
    <row r="388" spans="1:7" ht="16.5" x14ac:dyDescent="0.3">
      <c r="A388" t="str">
        <f>IF((ISNUMBER('Surety Calculations Form'!D427))=TRUE,'Surety Calculations Form'!D428,"")</f>
        <v/>
      </c>
      <c r="B388" t="str">
        <f>IF('Surety Calculations Form'!E428&gt;0,'Surety Calculations Form'!E428,"")</f>
        <v/>
      </c>
      <c r="C388" t="str">
        <f>IF('Surety Calculations Form'!A428&gt;0,'Surety Calculations Form'!A428,"")</f>
        <v/>
      </c>
      <c r="D388" s="121" t="str">
        <f t="array" ref="D388">IFERROR(INDEX($A$1:$A$100,SMALL(IF($A$1:$A$100&lt;&gt;"",ROW($A$1:$A$100)),ROW(388:388))),"")</f>
        <v/>
      </c>
      <c r="E388" s="121" t="str">
        <f t="array" ref="E388">IFERROR(INDEX($A$1:$C$180,SMALL(IF($A$1:$A$180&lt;&gt;"",ROW($A$1:$A$180)),ROW(388:388)),2),"")</f>
        <v/>
      </c>
      <c r="F388" s="121" t="str">
        <f t="array" ref="F388">IFERROR(INDEX($A$1:$C$180,SMALL(IF($A$1:$A$180&lt;&gt;"",ROW($A$1:$A$180)),ROW(388:388)),3),"")</f>
        <v/>
      </c>
      <c r="G388" s="121" t="str">
        <f t="array" ref="G388">IFERROR(INDEX($A$1:$C$100,SMALL(IF($A$1:$A$100&lt;&gt;"",ROW($A$1:$A$100)),ROW(388:388)),4),"")</f>
        <v/>
      </c>
    </row>
    <row r="389" spans="1:7" ht="16.5" x14ac:dyDescent="0.3">
      <c r="A389" t="str">
        <f>IF((ISNUMBER('Surety Calculations Form'!D428))=TRUE,'Surety Calculations Form'!D429,"")</f>
        <v/>
      </c>
      <c r="B389" t="str">
        <f>IF('Surety Calculations Form'!E429&gt;0,'Surety Calculations Form'!E429,"")</f>
        <v/>
      </c>
      <c r="C389" t="str">
        <f>IF('Surety Calculations Form'!A429&gt;0,'Surety Calculations Form'!A429,"")</f>
        <v/>
      </c>
      <c r="D389" s="121" t="str">
        <f t="array" ref="D389">IFERROR(INDEX($A$1:$A$100,SMALL(IF($A$1:$A$100&lt;&gt;"",ROW($A$1:$A$100)),ROW(389:389))),"")</f>
        <v/>
      </c>
      <c r="E389" s="121" t="str">
        <f t="array" ref="E389">IFERROR(INDEX($A$1:$C$180,SMALL(IF($A$1:$A$180&lt;&gt;"",ROW($A$1:$A$180)),ROW(389:389)),2),"")</f>
        <v/>
      </c>
      <c r="F389" s="121" t="str">
        <f t="array" ref="F389">IFERROR(INDEX($A$1:$C$180,SMALL(IF($A$1:$A$180&lt;&gt;"",ROW($A$1:$A$180)),ROW(389:389)),3),"")</f>
        <v/>
      </c>
      <c r="G389" s="121" t="str">
        <f t="array" ref="G389">IFERROR(INDEX($A$1:$C$100,SMALL(IF($A$1:$A$100&lt;&gt;"",ROW($A$1:$A$100)),ROW(389:389)),4),"")</f>
        <v/>
      </c>
    </row>
    <row r="390" spans="1:7" ht="16.5" x14ac:dyDescent="0.3">
      <c r="A390" t="str">
        <f>IF((ISNUMBER('Surety Calculations Form'!D429))=TRUE,'Surety Calculations Form'!D430,"")</f>
        <v/>
      </c>
      <c r="B390" t="str">
        <f>IF('Surety Calculations Form'!E430&gt;0,'Surety Calculations Form'!E430,"")</f>
        <v/>
      </c>
      <c r="C390" t="str">
        <f>IF('Surety Calculations Form'!A430&gt;0,'Surety Calculations Form'!A430,"")</f>
        <v/>
      </c>
      <c r="D390" s="121" t="str">
        <f t="array" ref="D390">IFERROR(INDEX($A$1:$A$100,SMALL(IF($A$1:$A$100&lt;&gt;"",ROW($A$1:$A$100)),ROW(390:390))),"")</f>
        <v/>
      </c>
      <c r="E390" s="121" t="str">
        <f t="array" ref="E390">IFERROR(INDEX($A$1:$C$180,SMALL(IF($A$1:$A$180&lt;&gt;"",ROW($A$1:$A$180)),ROW(390:390)),2),"")</f>
        <v/>
      </c>
      <c r="F390" s="121" t="str">
        <f t="array" ref="F390">IFERROR(INDEX($A$1:$C$180,SMALL(IF($A$1:$A$180&lt;&gt;"",ROW($A$1:$A$180)),ROW(390:390)),3),"")</f>
        <v/>
      </c>
      <c r="G390" s="121" t="str">
        <f t="array" ref="G390">IFERROR(INDEX($A$1:$C$100,SMALL(IF($A$1:$A$100&lt;&gt;"",ROW($A$1:$A$100)),ROW(390:390)),4),"")</f>
        <v/>
      </c>
    </row>
    <row r="391" spans="1:7" ht="16.5" x14ac:dyDescent="0.3">
      <c r="A391" t="str">
        <f>IF((ISNUMBER('Surety Calculations Form'!D430))=TRUE,'Surety Calculations Form'!D431,"")</f>
        <v/>
      </c>
      <c r="B391" t="str">
        <f>IF('Surety Calculations Form'!E431&gt;0,'Surety Calculations Form'!E431,"")</f>
        <v/>
      </c>
      <c r="C391" t="str">
        <f>IF('Surety Calculations Form'!A431&gt;0,'Surety Calculations Form'!A431,"")</f>
        <v/>
      </c>
      <c r="D391" s="121" t="str">
        <f t="array" ref="D391">IFERROR(INDEX($A$1:$A$100,SMALL(IF($A$1:$A$100&lt;&gt;"",ROW($A$1:$A$100)),ROW(391:391))),"")</f>
        <v/>
      </c>
      <c r="E391" s="121" t="str">
        <f t="array" ref="E391">IFERROR(INDEX($A$1:$C$180,SMALL(IF($A$1:$A$180&lt;&gt;"",ROW($A$1:$A$180)),ROW(391:391)),2),"")</f>
        <v/>
      </c>
      <c r="F391" s="121" t="str">
        <f t="array" ref="F391">IFERROR(INDEX($A$1:$C$180,SMALL(IF($A$1:$A$180&lt;&gt;"",ROW($A$1:$A$180)),ROW(391:391)),3),"")</f>
        <v/>
      </c>
      <c r="G391" s="121" t="str">
        <f t="array" ref="G391">IFERROR(INDEX($A$1:$C$100,SMALL(IF($A$1:$A$100&lt;&gt;"",ROW($A$1:$A$100)),ROW(391:391)),4),"")</f>
        <v/>
      </c>
    </row>
    <row r="392" spans="1:7" ht="16.5" x14ac:dyDescent="0.3">
      <c r="A392" t="str">
        <f>IF((ISNUMBER('Surety Calculations Form'!D431))=TRUE,'Surety Calculations Form'!D432,"")</f>
        <v/>
      </c>
      <c r="B392" t="str">
        <f>IF('Surety Calculations Form'!E432&gt;0,'Surety Calculations Form'!E432,"")</f>
        <v/>
      </c>
      <c r="C392" t="str">
        <f>IF('Surety Calculations Form'!A432&gt;0,'Surety Calculations Form'!A432,"")</f>
        <v/>
      </c>
      <c r="D392" s="121" t="str">
        <f t="array" ref="D392">IFERROR(INDEX($A$1:$A$100,SMALL(IF($A$1:$A$100&lt;&gt;"",ROW($A$1:$A$100)),ROW(392:392))),"")</f>
        <v/>
      </c>
      <c r="E392" s="121" t="str">
        <f t="array" ref="E392">IFERROR(INDEX($A$1:$C$180,SMALL(IF($A$1:$A$180&lt;&gt;"",ROW($A$1:$A$180)),ROW(392:392)),2),"")</f>
        <v/>
      </c>
      <c r="F392" s="121" t="str">
        <f t="array" ref="F392">IFERROR(INDEX($A$1:$C$180,SMALL(IF($A$1:$A$180&lt;&gt;"",ROW($A$1:$A$180)),ROW(392:392)),3),"")</f>
        <v/>
      </c>
      <c r="G392" s="121" t="str">
        <f t="array" ref="G392">IFERROR(INDEX($A$1:$C$100,SMALL(IF($A$1:$A$100&lt;&gt;"",ROW($A$1:$A$100)),ROW(392:392)),4),"")</f>
        <v/>
      </c>
    </row>
    <row r="393" spans="1:7" ht="16.5" x14ac:dyDescent="0.3">
      <c r="A393" t="str">
        <f>IF((ISNUMBER('Surety Calculations Form'!D432))=TRUE,'Surety Calculations Form'!D433,"")</f>
        <v/>
      </c>
      <c r="B393" t="str">
        <f>IF('Surety Calculations Form'!E433&gt;0,'Surety Calculations Form'!E433,"")</f>
        <v/>
      </c>
      <c r="C393" t="str">
        <f>IF('Surety Calculations Form'!A433&gt;0,'Surety Calculations Form'!A433,"")</f>
        <v/>
      </c>
      <c r="D393" s="121" t="str">
        <f t="array" ref="D393">IFERROR(INDEX($A$1:$A$100,SMALL(IF($A$1:$A$100&lt;&gt;"",ROW($A$1:$A$100)),ROW(393:393))),"")</f>
        <v/>
      </c>
      <c r="E393" s="121" t="str">
        <f t="array" ref="E393">IFERROR(INDEX($A$1:$C$180,SMALL(IF($A$1:$A$180&lt;&gt;"",ROW($A$1:$A$180)),ROW(393:393)),2),"")</f>
        <v/>
      </c>
      <c r="F393" s="121" t="str">
        <f t="array" ref="F393">IFERROR(INDEX($A$1:$C$180,SMALL(IF($A$1:$A$180&lt;&gt;"",ROW($A$1:$A$180)),ROW(393:393)),3),"")</f>
        <v/>
      </c>
      <c r="G393" s="121" t="str">
        <f t="array" ref="G393">IFERROR(INDEX($A$1:$C$100,SMALL(IF($A$1:$A$100&lt;&gt;"",ROW($A$1:$A$100)),ROW(393:393)),4),"")</f>
        <v/>
      </c>
    </row>
    <row r="394" spans="1:7" ht="16.5" x14ac:dyDescent="0.3">
      <c r="A394" t="str">
        <f>IF((ISNUMBER('Surety Calculations Form'!D433))=TRUE,'Surety Calculations Form'!D434,"")</f>
        <v/>
      </c>
      <c r="B394" t="str">
        <f>IF('Surety Calculations Form'!E434&gt;0,'Surety Calculations Form'!E434,"")</f>
        <v/>
      </c>
      <c r="C394" t="str">
        <f>IF('Surety Calculations Form'!A434&gt;0,'Surety Calculations Form'!A434,"")</f>
        <v/>
      </c>
      <c r="D394" s="121" t="str">
        <f t="array" ref="D394">IFERROR(INDEX($A$1:$A$100,SMALL(IF($A$1:$A$100&lt;&gt;"",ROW($A$1:$A$100)),ROW(394:394))),"")</f>
        <v/>
      </c>
      <c r="E394" s="121" t="str">
        <f t="array" ref="E394">IFERROR(INDEX($A$1:$C$180,SMALL(IF($A$1:$A$180&lt;&gt;"",ROW($A$1:$A$180)),ROW(394:394)),2),"")</f>
        <v/>
      </c>
      <c r="F394" s="121" t="str">
        <f t="array" ref="F394">IFERROR(INDEX($A$1:$C$180,SMALL(IF($A$1:$A$180&lt;&gt;"",ROW($A$1:$A$180)),ROW(394:394)),3),"")</f>
        <v/>
      </c>
      <c r="G394" s="121" t="str">
        <f t="array" ref="G394">IFERROR(INDEX($A$1:$C$100,SMALL(IF($A$1:$A$100&lt;&gt;"",ROW($A$1:$A$100)),ROW(394:394)),4),"")</f>
        <v/>
      </c>
    </row>
    <row r="395" spans="1:7" ht="16.5" x14ac:dyDescent="0.3">
      <c r="A395" t="str">
        <f>IF((ISNUMBER('Surety Calculations Form'!D434))=TRUE,'Surety Calculations Form'!D435,"")</f>
        <v/>
      </c>
      <c r="B395" t="str">
        <f>IF('Surety Calculations Form'!E435&gt;0,'Surety Calculations Form'!E435,"")</f>
        <v/>
      </c>
      <c r="C395" t="str">
        <f>IF('Surety Calculations Form'!A435&gt;0,'Surety Calculations Form'!A435,"")</f>
        <v/>
      </c>
      <c r="D395" s="121" t="str">
        <f t="array" ref="D395">IFERROR(INDEX($A$1:$A$100,SMALL(IF($A$1:$A$100&lt;&gt;"",ROW($A$1:$A$100)),ROW(395:395))),"")</f>
        <v/>
      </c>
      <c r="E395" s="121" t="str">
        <f t="array" ref="E395">IFERROR(INDEX($A$1:$C$180,SMALL(IF($A$1:$A$180&lt;&gt;"",ROW($A$1:$A$180)),ROW(395:395)),2),"")</f>
        <v/>
      </c>
      <c r="F395" s="121" t="str">
        <f t="array" ref="F395">IFERROR(INDEX($A$1:$C$180,SMALL(IF($A$1:$A$180&lt;&gt;"",ROW($A$1:$A$180)),ROW(395:395)),3),"")</f>
        <v/>
      </c>
      <c r="G395" s="121" t="str">
        <f t="array" ref="G395">IFERROR(INDEX($A$1:$C$100,SMALL(IF($A$1:$A$100&lt;&gt;"",ROW($A$1:$A$100)),ROW(395:395)),4),"")</f>
        <v/>
      </c>
    </row>
    <row r="396" spans="1:7" ht="16.5" x14ac:dyDescent="0.3">
      <c r="A396" t="str">
        <f>IF((ISNUMBER('Surety Calculations Form'!D435))=TRUE,'Surety Calculations Form'!D436,"")</f>
        <v/>
      </c>
      <c r="B396" t="str">
        <f>IF('Surety Calculations Form'!E436&gt;0,'Surety Calculations Form'!E436,"")</f>
        <v/>
      </c>
      <c r="C396" t="str">
        <f>IF('Surety Calculations Form'!A436&gt;0,'Surety Calculations Form'!A436,"")</f>
        <v/>
      </c>
      <c r="D396" s="121" t="str">
        <f t="array" ref="D396">IFERROR(INDEX($A$1:$A$100,SMALL(IF($A$1:$A$100&lt;&gt;"",ROW($A$1:$A$100)),ROW(396:396))),"")</f>
        <v/>
      </c>
      <c r="E396" s="121" t="str">
        <f t="array" ref="E396">IFERROR(INDEX($A$1:$C$180,SMALL(IF($A$1:$A$180&lt;&gt;"",ROW($A$1:$A$180)),ROW(396:396)),2),"")</f>
        <v/>
      </c>
      <c r="F396" s="121" t="str">
        <f t="array" ref="F396">IFERROR(INDEX($A$1:$C$180,SMALL(IF($A$1:$A$180&lt;&gt;"",ROW($A$1:$A$180)),ROW(396:396)),3),"")</f>
        <v/>
      </c>
      <c r="G396" s="121" t="str">
        <f t="array" ref="G396">IFERROR(INDEX($A$1:$C$100,SMALL(IF($A$1:$A$100&lt;&gt;"",ROW($A$1:$A$100)),ROW(396:396)),4),"")</f>
        <v/>
      </c>
    </row>
    <row r="397" spans="1:7" ht="16.5" x14ac:dyDescent="0.3">
      <c r="A397" t="str">
        <f>IF((ISNUMBER('Surety Calculations Form'!D436))=TRUE,'Surety Calculations Form'!D437,"")</f>
        <v/>
      </c>
      <c r="B397" t="str">
        <f>IF('Surety Calculations Form'!E437&gt;0,'Surety Calculations Form'!E437,"")</f>
        <v/>
      </c>
      <c r="C397" t="str">
        <f>IF('Surety Calculations Form'!A437&gt;0,'Surety Calculations Form'!A437,"")</f>
        <v/>
      </c>
      <c r="D397" s="121" t="str">
        <f t="array" ref="D397">IFERROR(INDEX($A$1:$A$100,SMALL(IF($A$1:$A$100&lt;&gt;"",ROW($A$1:$A$100)),ROW(397:397))),"")</f>
        <v/>
      </c>
      <c r="E397" s="121" t="str">
        <f t="array" ref="E397">IFERROR(INDEX($A$1:$C$180,SMALL(IF($A$1:$A$180&lt;&gt;"",ROW($A$1:$A$180)),ROW(397:397)),2),"")</f>
        <v/>
      </c>
      <c r="F397" s="121" t="str">
        <f t="array" ref="F397">IFERROR(INDEX($A$1:$C$180,SMALL(IF($A$1:$A$180&lt;&gt;"",ROW($A$1:$A$180)),ROW(397:397)),3),"")</f>
        <v/>
      </c>
      <c r="G397" s="121" t="str">
        <f t="array" ref="G397">IFERROR(INDEX($A$1:$C$100,SMALL(IF($A$1:$A$100&lt;&gt;"",ROW($A$1:$A$100)),ROW(397:397)),4),"")</f>
        <v/>
      </c>
    </row>
    <row r="398" spans="1:7" ht="16.5" x14ac:dyDescent="0.3">
      <c r="A398" t="str">
        <f>IF((ISNUMBER('Surety Calculations Form'!D437))=TRUE,'Surety Calculations Form'!D438,"")</f>
        <v/>
      </c>
      <c r="B398" t="str">
        <f>IF('Surety Calculations Form'!E438&gt;0,'Surety Calculations Form'!E438,"")</f>
        <v/>
      </c>
      <c r="C398" t="str">
        <f>IF('Surety Calculations Form'!A438&gt;0,'Surety Calculations Form'!A438,"")</f>
        <v/>
      </c>
      <c r="D398" s="121" t="str">
        <f t="array" ref="D398">IFERROR(INDEX($A$1:$A$100,SMALL(IF($A$1:$A$100&lt;&gt;"",ROW($A$1:$A$100)),ROW(398:398))),"")</f>
        <v/>
      </c>
      <c r="E398" s="121" t="str">
        <f t="array" ref="E398">IFERROR(INDEX($A$1:$C$180,SMALL(IF($A$1:$A$180&lt;&gt;"",ROW($A$1:$A$180)),ROW(398:398)),2),"")</f>
        <v/>
      </c>
      <c r="F398" s="121" t="str">
        <f t="array" ref="F398">IFERROR(INDEX($A$1:$C$180,SMALL(IF($A$1:$A$180&lt;&gt;"",ROW($A$1:$A$180)),ROW(398:398)),3),"")</f>
        <v/>
      </c>
      <c r="G398" s="121" t="str">
        <f t="array" ref="G398">IFERROR(INDEX($A$1:$C$100,SMALL(IF($A$1:$A$100&lt;&gt;"",ROW($A$1:$A$100)),ROW(398:398)),4),"")</f>
        <v/>
      </c>
    </row>
    <row r="399" spans="1:7" ht="16.5" x14ac:dyDescent="0.3">
      <c r="A399" t="str">
        <f>IF((ISNUMBER('Surety Calculations Form'!D438))=TRUE,'Surety Calculations Form'!D439,"")</f>
        <v/>
      </c>
      <c r="B399" t="str">
        <f>IF('Surety Calculations Form'!E439&gt;0,'Surety Calculations Form'!E439,"")</f>
        <v/>
      </c>
      <c r="C399" t="str">
        <f>IF('Surety Calculations Form'!A439&gt;0,'Surety Calculations Form'!A439,"")</f>
        <v/>
      </c>
      <c r="D399" s="121" t="str">
        <f t="array" ref="D399">IFERROR(INDEX($A$1:$A$100,SMALL(IF($A$1:$A$100&lt;&gt;"",ROW($A$1:$A$100)),ROW(399:399))),"")</f>
        <v/>
      </c>
      <c r="E399" s="121" t="str">
        <f t="array" ref="E399">IFERROR(INDEX($A$1:$C$180,SMALL(IF($A$1:$A$180&lt;&gt;"",ROW($A$1:$A$180)),ROW(399:399)),2),"")</f>
        <v/>
      </c>
      <c r="F399" s="121" t="str">
        <f t="array" ref="F399">IFERROR(INDEX($A$1:$C$180,SMALL(IF($A$1:$A$180&lt;&gt;"",ROW($A$1:$A$180)),ROW(399:399)),3),"")</f>
        <v/>
      </c>
      <c r="G399" s="121" t="str">
        <f t="array" ref="G399">IFERROR(INDEX($A$1:$C$100,SMALL(IF($A$1:$A$100&lt;&gt;"",ROW($A$1:$A$100)),ROW(399:399)),4),"")</f>
        <v/>
      </c>
    </row>
    <row r="400" spans="1:7" ht="16.5" x14ac:dyDescent="0.3">
      <c r="A400" t="str">
        <f>IF((ISNUMBER('Surety Calculations Form'!D439))=TRUE,'Surety Calculations Form'!D440,"")</f>
        <v/>
      </c>
      <c r="B400" t="str">
        <f>IF('Surety Calculations Form'!E440&gt;0,'Surety Calculations Form'!E440,"")</f>
        <v/>
      </c>
      <c r="C400" t="str">
        <f>IF('Surety Calculations Form'!A440&gt;0,'Surety Calculations Form'!A440,"")</f>
        <v/>
      </c>
      <c r="D400" s="121" t="str">
        <f t="array" ref="D400">IFERROR(INDEX($A$1:$A$100,SMALL(IF($A$1:$A$100&lt;&gt;"",ROW($A$1:$A$100)),ROW(400:400))),"")</f>
        <v/>
      </c>
      <c r="E400" s="121" t="str">
        <f t="array" ref="E400">IFERROR(INDEX($A$1:$C$180,SMALL(IF($A$1:$A$180&lt;&gt;"",ROW($A$1:$A$180)),ROW(400:400)),2),"")</f>
        <v/>
      </c>
      <c r="F400" s="121" t="str">
        <f t="array" ref="F400">IFERROR(INDEX($A$1:$C$180,SMALL(IF($A$1:$A$180&lt;&gt;"",ROW($A$1:$A$180)),ROW(400:400)),3),"")</f>
        <v/>
      </c>
      <c r="G400" s="121" t="str">
        <f t="array" ref="G400">IFERROR(INDEX($A$1:$C$100,SMALL(IF($A$1:$A$100&lt;&gt;"",ROW($A$1:$A$100)),ROW(400:400)),4),"")</f>
        <v/>
      </c>
    </row>
    <row r="401" spans="1:7" ht="16.5" x14ac:dyDescent="0.3">
      <c r="A401" t="str">
        <f>IF((ISNUMBER('Surety Calculations Form'!D440))=TRUE,'Surety Calculations Form'!D441,"")</f>
        <v/>
      </c>
      <c r="B401" t="str">
        <f>IF('Surety Calculations Form'!E441&gt;0,'Surety Calculations Form'!E441,"")</f>
        <v/>
      </c>
      <c r="C401" t="str">
        <f>IF('Surety Calculations Form'!A441&gt;0,'Surety Calculations Form'!A441,"")</f>
        <v/>
      </c>
      <c r="D401" s="121" t="str">
        <f t="array" ref="D401">IFERROR(INDEX($A$1:$A$100,SMALL(IF($A$1:$A$100&lt;&gt;"",ROW($A$1:$A$100)),ROW(401:401))),"")</f>
        <v/>
      </c>
      <c r="E401" s="121" t="str">
        <f t="array" ref="E401">IFERROR(INDEX($A$1:$C$180,SMALL(IF($A$1:$A$180&lt;&gt;"",ROW($A$1:$A$180)),ROW(401:401)),2),"")</f>
        <v/>
      </c>
      <c r="F401" s="121" t="str">
        <f t="array" ref="F401">IFERROR(INDEX($A$1:$C$180,SMALL(IF($A$1:$A$180&lt;&gt;"",ROW($A$1:$A$180)),ROW(401:401)),3),"")</f>
        <v/>
      </c>
      <c r="G401" s="121" t="str">
        <f t="array" ref="G401">IFERROR(INDEX($A$1:$C$100,SMALL(IF($A$1:$A$100&lt;&gt;"",ROW($A$1:$A$100)),ROW(401:401)),4),"")</f>
        <v/>
      </c>
    </row>
    <row r="402" spans="1:7" ht="16.5" x14ac:dyDescent="0.3">
      <c r="A402" t="str">
        <f>IF((ISNUMBER('Surety Calculations Form'!D441))=TRUE,'Surety Calculations Form'!D442,"")</f>
        <v/>
      </c>
      <c r="B402" t="str">
        <f>IF('Surety Calculations Form'!E442&gt;0,'Surety Calculations Form'!E442,"")</f>
        <v/>
      </c>
      <c r="C402" t="str">
        <f>IF('Surety Calculations Form'!A442&gt;0,'Surety Calculations Form'!A442,"")</f>
        <v/>
      </c>
      <c r="D402" s="121" t="str">
        <f t="array" ref="D402">IFERROR(INDEX($A$1:$A$100,SMALL(IF($A$1:$A$100&lt;&gt;"",ROW($A$1:$A$100)),ROW(402:402))),"")</f>
        <v/>
      </c>
      <c r="E402" s="121" t="str">
        <f t="array" ref="E402">IFERROR(INDEX($A$1:$C$180,SMALL(IF($A$1:$A$180&lt;&gt;"",ROW($A$1:$A$180)),ROW(402:402)),2),"")</f>
        <v/>
      </c>
      <c r="F402" s="121" t="str">
        <f t="array" ref="F402">IFERROR(INDEX($A$1:$C$180,SMALL(IF($A$1:$A$180&lt;&gt;"",ROW($A$1:$A$180)),ROW(402:402)),3),"")</f>
        <v/>
      </c>
      <c r="G402" s="121" t="str">
        <f t="array" ref="G402">IFERROR(INDEX($A$1:$C$100,SMALL(IF($A$1:$A$100&lt;&gt;"",ROW($A$1:$A$100)),ROW(402:402)),4),"")</f>
        <v/>
      </c>
    </row>
    <row r="403" spans="1:7" ht="16.5" x14ac:dyDescent="0.3">
      <c r="A403" t="str">
        <f>IF((ISNUMBER('Surety Calculations Form'!D442))=TRUE,'Surety Calculations Form'!D443,"")</f>
        <v/>
      </c>
      <c r="B403" t="str">
        <f>IF('Surety Calculations Form'!E443&gt;0,'Surety Calculations Form'!E443,"")</f>
        <v/>
      </c>
      <c r="C403" t="str">
        <f>IF('Surety Calculations Form'!A443&gt;0,'Surety Calculations Form'!A443,"")</f>
        <v/>
      </c>
      <c r="D403" s="121" t="str">
        <f t="array" ref="D403">IFERROR(INDEX($A$1:$A$100,SMALL(IF($A$1:$A$100&lt;&gt;"",ROW($A$1:$A$100)),ROW(403:403))),"")</f>
        <v/>
      </c>
      <c r="E403" s="121" t="str">
        <f t="array" ref="E403">IFERROR(INDEX($A$1:$C$180,SMALL(IF($A$1:$A$180&lt;&gt;"",ROW($A$1:$A$180)),ROW(403:403)),2),"")</f>
        <v/>
      </c>
      <c r="F403" s="121" t="str">
        <f t="array" ref="F403">IFERROR(INDEX($A$1:$C$180,SMALL(IF($A$1:$A$180&lt;&gt;"",ROW($A$1:$A$180)),ROW(403:403)),3),"")</f>
        <v/>
      </c>
      <c r="G403" s="121" t="str">
        <f t="array" ref="G403">IFERROR(INDEX($A$1:$C$100,SMALL(IF($A$1:$A$100&lt;&gt;"",ROW($A$1:$A$100)),ROW(403:403)),4),"")</f>
        <v/>
      </c>
    </row>
    <row r="404" spans="1:7" ht="16.5" x14ac:dyDescent="0.3">
      <c r="A404" t="str">
        <f>IF((ISNUMBER('Surety Calculations Form'!D443))=TRUE,'Surety Calculations Form'!D444,"")</f>
        <v/>
      </c>
      <c r="B404" t="str">
        <f>IF('Surety Calculations Form'!E444&gt;0,'Surety Calculations Form'!E444,"")</f>
        <v/>
      </c>
      <c r="C404" t="str">
        <f>IF('Surety Calculations Form'!A444&gt;0,'Surety Calculations Form'!A444,"")</f>
        <v/>
      </c>
      <c r="D404" s="121" t="str">
        <f t="array" ref="D404">IFERROR(INDEX($A$1:$A$100,SMALL(IF($A$1:$A$100&lt;&gt;"",ROW($A$1:$A$100)),ROW(404:404))),"")</f>
        <v/>
      </c>
      <c r="E404" s="121" t="str">
        <f t="array" ref="E404">IFERROR(INDEX($A$1:$C$180,SMALL(IF($A$1:$A$180&lt;&gt;"",ROW($A$1:$A$180)),ROW(404:404)),2),"")</f>
        <v/>
      </c>
      <c r="F404" s="121" t="str">
        <f t="array" ref="F404">IFERROR(INDEX($A$1:$C$180,SMALL(IF($A$1:$A$180&lt;&gt;"",ROW($A$1:$A$180)),ROW(404:404)),3),"")</f>
        <v/>
      </c>
      <c r="G404" s="121" t="str">
        <f t="array" ref="G404">IFERROR(INDEX($A$1:$C$100,SMALL(IF($A$1:$A$100&lt;&gt;"",ROW($A$1:$A$100)),ROW(404:404)),4),"")</f>
        <v/>
      </c>
    </row>
    <row r="405" spans="1:7" ht="16.5" x14ac:dyDescent="0.3">
      <c r="A405" t="str">
        <f>IF((ISNUMBER('Surety Calculations Form'!D444))=TRUE,'Surety Calculations Form'!D445,"")</f>
        <v/>
      </c>
      <c r="B405" t="str">
        <f>IF('Surety Calculations Form'!E445&gt;0,'Surety Calculations Form'!E445,"")</f>
        <v/>
      </c>
      <c r="C405" t="str">
        <f>IF('Surety Calculations Form'!A445&gt;0,'Surety Calculations Form'!A445,"")</f>
        <v/>
      </c>
      <c r="D405" s="121" t="str">
        <f t="array" ref="D405">IFERROR(INDEX($A$1:$A$100,SMALL(IF($A$1:$A$100&lt;&gt;"",ROW($A$1:$A$100)),ROW(405:405))),"")</f>
        <v/>
      </c>
      <c r="E405" s="121" t="str">
        <f t="array" ref="E405">IFERROR(INDEX($A$1:$C$180,SMALL(IF($A$1:$A$180&lt;&gt;"",ROW($A$1:$A$180)),ROW(405:405)),2),"")</f>
        <v/>
      </c>
      <c r="F405" s="121" t="str">
        <f t="array" ref="F405">IFERROR(INDEX($A$1:$C$180,SMALL(IF($A$1:$A$180&lt;&gt;"",ROW($A$1:$A$180)),ROW(405:405)),3),"")</f>
        <v/>
      </c>
      <c r="G405" s="121" t="str">
        <f t="array" ref="G405">IFERROR(INDEX($A$1:$C$100,SMALL(IF($A$1:$A$100&lt;&gt;"",ROW($A$1:$A$100)),ROW(405:405)),4),"")</f>
        <v/>
      </c>
    </row>
    <row r="406" spans="1:7" ht="16.5" x14ac:dyDescent="0.3">
      <c r="A406" t="str">
        <f>IF((ISNUMBER('Surety Calculations Form'!D445))=TRUE,'Surety Calculations Form'!D446,"")</f>
        <v/>
      </c>
      <c r="B406" t="str">
        <f>IF('Surety Calculations Form'!E446&gt;0,'Surety Calculations Form'!E446,"")</f>
        <v/>
      </c>
      <c r="C406" t="str">
        <f>IF('Surety Calculations Form'!A446&gt;0,'Surety Calculations Form'!A446,"")</f>
        <v/>
      </c>
      <c r="D406" s="121" t="str">
        <f t="array" ref="D406">IFERROR(INDEX($A$1:$A$100,SMALL(IF($A$1:$A$100&lt;&gt;"",ROW($A$1:$A$100)),ROW(406:406))),"")</f>
        <v/>
      </c>
      <c r="E406" s="121" t="str">
        <f t="array" ref="E406">IFERROR(INDEX($A$1:$C$180,SMALL(IF($A$1:$A$180&lt;&gt;"",ROW($A$1:$A$180)),ROW(406:406)),2),"")</f>
        <v/>
      </c>
      <c r="F406" s="121" t="str">
        <f t="array" ref="F406">IFERROR(INDEX($A$1:$C$180,SMALL(IF($A$1:$A$180&lt;&gt;"",ROW($A$1:$A$180)),ROW(406:406)),3),"")</f>
        <v/>
      </c>
      <c r="G406" s="121" t="str">
        <f t="array" ref="G406">IFERROR(INDEX($A$1:$C$100,SMALL(IF($A$1:$A$100&lt;&gt;"",ROW($A$1:$A$100)),ROW(406:406)),4),"")</f>
        <v/>
      </c>
    </row>
    <row r="407" spans="1:7" ht="16.5" x14ac:dyDescent="0.3">
      <c r="A407" t="str">
        <f>IF((ISNUMBER('Surety Calculations Form'!D446))=TRUE,'Surety Calculations Form'!D447,"")</f>
        <v/>
      </c>
      <c r="B407" t="str">
        <f>IF('Surety Calculations Form'!E447&gt;0,'Surety Calculations Form'!E447,"")</f>
        <v/>
      </c>
      <c r="C407" t="str">
        <f>IF('Surety Calculations Form'!A447&gt;0,'Surety Calculations Form'!A447,"")</f>
        <v/>
      </c>
      <c r="D407" s="121" t="str">
        <f t="array" ref="D407">IFERROR(INDEX($A$1:$A$100,SMALL(IF($A$1:$A$100&lt;&gt;"",ROW($A$1:$A$100)),ROW(407:407))),"")</f>
        <v/>
      </c>
      <c r="E407" s="121" t="str">
        <f t="array" ref="E407">IFERROR(INDEX($A$1:$C$180,SMALL(IF($A$1:$A$180&lt;&gt;"",ROW($A$1:$A$180)),ROW(407:407)),2),"")</f>
        <v/>
      </c>
      <c r="F407" s="121" t="str">
        <f t="array" ref="F407">IFERROR(INDEX($A$1:$C$180,SMALL(IF($A$1:$A$180&lt;&gt;"",ROW($A$1:$A$180)),ROW(407:407)),3),"")</f>
        <v/>
      </c>
      <c r="G407" s="121" t="str">
        <f t="array" ref="G407">IFERROR(INDEX($A$1:$C$100,SMALL(IF($A$1:$A$100&lt;&gt;"",ROW($A$1:$A$100)),ROW(407:407)),4),"")</f>
        <v/>
      </c>
    </row>
    <row r="408" spans="1:7" ht="16.5" x14ac:dyDescent="0.3">
      <c r="A408" t="str">
        <f>IF((ISNUMBER('Surety Calculations Form'!D447))=TRUE,'Surety Calculations Form'!D448,"")</f>
        <v/>
      </c>
      <c r="B408" t="str">
        <f>IF('Surety Calculations Form'!E448&gt;0,'Surety Calculations Form'!E448,"")</f>
        <v/>
      </c>
      <c r="C408" t="str">
        <f>IF('Surety Calculations Form'!A448&gt;0,'Surety Calculations Form'!A448,"")</f>
        <v/>
      </c>
      <c r="D408" s="121" t="str">
        <f t="array" ref="D408">IFERROR(INDEX($A$1:$A$100,SMALL(IF($A$1:$A$100&lt;&gt;"",ROW($A$1:$A$100)),ROW(408:408))),"")</f>
        <v/>
      </c>
      <c r="E408" s="121" t="str">
        <f t="array" ref="E408">IFERROR(INDEX($A$1:$C$180,SMALL(IF($A$1:$A$180&lt;&gt;"",ROW($A$1:$A$180)),ROW(408:408)),2),"")</f>
        <v/>
      </c>
      <c r="F408" s="121" t="str">
        <f t="array" ref="F408">IFERROR(INDEX($A$1:$C$180,SMALL(IF($A$1:$A$180&lt;&gt;"",ROW($A$1:$A$180)),ROW(408:408)),3),"")</f>
        <v/>
      </c>
      <c r="G408" s="121" t="str">
        <f t="array" ref="G408">IFERROR(INDEX($A$1:$C$100,SMALL(IF($A$1:$A$100&lt;&gt;"",ROW($A$1:$A$100)),ROW(408:408)),4),"")</f>
        <v/>
      </c>
    </row>
    <row r="409" spans="1:7" ht="16.5" x14ac:dyDescent="0.3">
      <c r="A409" t="str">
        <f>IF((ISNUMBER('Surety Calculations Form'!D448))=TRUE,'Surety Calculations Form'!D449,"")</f>
        <v/>
      </c>
      <c r="B409" t="str">
        <f>IF('Surety Calculations Form'!E449&gt;0,'Surety Calculations Form'!E449,"")</f>
        <v/>
      </c>
      <c r="C409" t="str">
        <f>IF('Surety Calculations Form'!A449&gt;0,'Surety Calculations Form'!A449,"")</f>
        <v/>
      </c>
      <c r="D409" s="121" t="str">
        <f t="array" ref="D409">IFERROR(INDEX($A$1:$A$100,SMALL(IF($A$1:$A$100&lt;&gt;"",ROW($A$1:$A$100)),ROW(409:409))),"")</f>
        <v/>
      </c>
      <c r="E409" s="121" t="str">
        <f t="array" ref="E409">IFERROR(INDEX($A$1:$C$180,SMALL(IF($A$1:$A$180&lt;&gt;"",ROW($A$1:$A$180)),ROW(409:409)),2),"")</f>
        <v/>
      </c>
      <c r="F409" s="121" t="str">
        <f t="array" ref="F409">IFERROR(INDEX($A$1:$C$180,SMALL(IF($A$1:$A$180&lt;&gt;"",ROW($A$1:$A$180)),ROW(409:409)),3),"")</f>
        <v/>
      </c>
      <c r="G409" s="121" t="str">
        <f t="array" ref="G409">IFERROR(INDEX($A$1:$C$100,SMALL(IF($A$1:$A$100&lt;&gt;"",ROW($A$1:$A$100)),ROW(409:409)),4),"")</f>
        <v/>
      </c>
    </row>
    <row r="410" spans="1:7" ht="16.5" x14ac:dyDescent="0.3">
      <c r="A410" t="str">
        <f>IF((ISNUMBER('Surety Calculations Form'!D449))=TRUE,'Surety Calculations Form'!D450,"")</f>
        <v/>
      </c>
      <c r="B410" t="str">
        <f>IF('Surety Calculations Form'!E450&gt;0,'Surety Calculations Form'!E450,"")</f>
        <v/>
      </c>
      <c r="C410" t="str">
        <f>IF('Surety Calculations Form'!A450&gt;0,'Surety Calculations Form'!A450,"")</f>
        <v/>
      </c>
      <c r="D410" s="121" t="str">
        <f t="array" ref="D410">IFERROR(INDEX($A$1:$A$100,SMALL(IF($A$1:$A$100&lt;&gt;"",ROW($A$1:$A$100)),ROW(410:410))),"")</f>
        <v/>
      </c>
      <c r="E410" s="121" t="str">
        <f t="array" ref="E410">IFERROR(INDEX($A$1:$C$180,SMALL(IF($A$1:$A$180&lt;&gt;"",ROW($A$1:$A$180)),ROW(410:410)),2),"")</f>
        <v/>
      </c>
      <c r="F410" s="121" t="str">
        <f t="array" ref="F410">IFERROR(INDEX($A$1:$C$180,SMALL(IF($A$1:$A$180&lt;&gt;"",ROW($A$1:$A$180)),ROW(410:410)),3),"")</f>
        <v/>
      </c>
      <c r="G410" s="121" t="str">
        <f t="array" ref="G410">IFERROR(INDEX($A$1:$C$100,SMALL(IF($A$1:$A$100&lt;&gt;"",ROW($A$1:$A$100)),ROW(410:410)),4),"")</f>
        <v/>
      </c>
    </row>
    <row r="411" spans="1:7" ht="16.5" x14ac:dyDescent="0.3">
      <c r="A411" t="str">
        <f>IF((ISNUMBER('Surety Calculations Form'!D450))=TRUE,'Surety Calculations Form'!D451,"")</f>
        <v/>
      </c>
      <c r="B411" t="str">
        <f>IF('Surety Calculations Form'!E451&gt;0,'Surety Calculations Form'!E451,"")</f>
        <v/>
      </c>
      <c r="C411" t="str">
        <f>IF('Surety Calculations Form'!A451&gt;0,'Surety Calculations Form'!A451,"")</f>
        <v/>
      </c>
      <c r="D411" s="121" t="str">
        <f t="array" ref="D411">IFERROR(INDEX($A$1:$A$100,SMALL(IF($A$1:$A$100&lt;&gt;"",ROW($A$1:$A$100)),ROW(411:411))),"")</f>
        <v/>
      </c>
      <c r="E411" s="121" t="str">
        <f t="array" ref="E411">IFERROR(INDEX($A$1:$C$180,SMALL(IF($A$1:$A$180&lt;&gt;"",ROW($A$1:$A$180)),ROW(411:411)),2),"")</f>
        <v/>
      </c>
      <c r="F411" s="121" t="str">
        <f t="array" ref="F411">IFERROR(INDEX($A$1:$C$180,SMALL(IF($A$1:$A$180&lt;&gt;"",ROW($A$1:$A$180)),ROW(411:411)),3),"")</f>
        <v/>
      </c>
      <c r="G411" s="121" t="str">
        <f t="array" ref="G411">IFERROR(INDEX($A$1:$C$100,SMALL(IF($A$1:$A$100&lt;&gt;"",ROW($A$1:$A$100)),ROW(411:411)),4),"")</f>
        <v/>
      </c>
    </row>
    <row r="412" spans="1:7" ht="16.5" x14ac:dyDescent="0.3">
      <c r="A412" t="str">
        <f>IF((ISNUMBER('Surety Calculations Form'!D451))=TRUE,'Surety Calculations Form'!D452,"")</f>
        <v/>
      </c>
      <c r="B412" t="str">
        <f>IF('Surety Calculations Form'!E452&gt;0,'Surety Calculations Form'!E452,"")</f>
        <v/>
      </c>
      <c r="C412" t="str">
        <f>IF('Surety Calculations Form'!A452&gt;0,'Surety Calculations Form'!A452,"")</f>
        <v/>
      </c>
      <c r="D412" s="121" t="str">
        <f t="array" ref="D412">IFERROR(INDEX($A$1:$A$100,SMALL(IF($A$1:$A$100&lt;&gt;"",ROW($A$1:$A$100)),ROW(412:412))),"")</f>
        <v/>
      </c>
      <c r="E412" s="121" t="str">
        <f t="array" ref="E412">IFERROR(INDEX($A$1:$C$180,SMALL(IF($A$1:$A$180&lt;&gt;"",ROW($A$1:$A$180)),ROW(412:412)),2),"")</f>
        <v/>
      </c>
      <c r="F412" s="121" t="str">
        <f t="array" ref="F412">IFERROR(INDEX($A$1:$C$180,SMALL(IF($A$1:$A$180&lt;&gt;"",ROW($A$1:$A$180)),ROW(412:412)),3),"")</f>
        <v/>
      </c>
      <c r="G412" s="121" t="str">
        <f t="array" ref="G412">IFERROR(INDEX($A$1:$C$100,SMALL(IF($A$1:$A$100&lt;&gt;"",ROW($A$1:$A$100)),ROW(412:412)),4),"")</f>
        <v/>
      </c>
    </row>
    <row r="413" spans="1:7" ht="16.5" x14ac:dyDescent="0.3">
      <c r="A413" t="str">
        <f>IF((ISNUMBER('Surety Calculations Form'!D452))=TRUE,'Surety Calculations Form'!D453,"")</f>
        <v/>
      </c>
      <c r="B413" t="str">
        <f>IF('Surety Calculations Form'!E453&gt;0,'Surety Calculations Form'!E453,"")</f>
        <v/>
      </c>
      <c r="C413" t="str">
        <f>IF('Surety Calculations Form'!A453&gt;0,'Surety Calculations Form'!A453,"")</f>
        <v/>
      </c>
      <c r="D413" s="121" t="str">
        <f t="array" ref="D413">IFERROR(INDEX($A$1:$A$100,SMALL(IF($A$1:$A$100&lt;&gt;"",ROW($A$1:$A$100)),ROW(413:413))),"")</f>
        <v/>
      </c>
      <c r="E413" s="121" t="str">
        <f t="array" ref="E413">IFERROR(INDEX($A$1:$C$180,SMALL(IF($A$1:$A$180&lt;&gt;"",ROW($A$1:$A$180)),ROW(413:413)),2),"")</f>
        <v/>
      </c>
      <c r="F413" s="121" t="str">
        <f t="array" ref="F413">IFERROR(INDEX($A$1:$C$180,SMALL(IF($A$1:$A$180&lt;&gt;"",ROW($A$1:$A$180)),ROW(413:413)),3),"")</f>
        <v/>
      </c>
      <c r="G413" s="121" t="str">
        <f t="array" ref="G413">IFERROR(INDEX($A$1:$C$100,SMALL(IF($A$1:$A$100&lt;&gt;"",ROW($A$1:$A$100)),ROW(413:413)),4),"")</f>
        <v/>
      </c>
    </row>
    <row r="414" spans="1:7" ht="16.5" x14ac:dyDescent="0.3">
      <c r="A414" t="str">
        <f>IF((ISNUMBER('Surety Calculations Form'!D453))=TRUE,'Surety Calculations Form'!D454,"")</f>
        <v/>
      </c>
      <c r="B414" t="str">
        <f>IF('Surety Calculations Form'!E454&gt;0,'Surety Calculations Form'!E454,"")</f>
        <v/>
      </c>
      <c r="C414" t="str">
        <f>IF('Surety Calculations Form'!A454&gt;0,'Surety Calculations Form'!A454,"")</f>
        <v/>
      </c>
      <c r="D414" s="121" t="str">
        <f t="array" ref="D414">IFERROR(INDEX($A$1:$A$100,SMALL(IF($A$1:$A$100&lt;&gt;"",ROW($A$1:$A$100)),ROW(414:414))),"")</f>
        <v/>
      </c>
      <c r="E414" s="121" t="str">
        <f t="array" ref="E414">IFERROR(INDEX($A$1:$C$180,SMALL(IF($A$1:$A$180&lt;&gt;"",ROW($A$1:$A$180)),ROW(414:414)),2),"")</f>
        <v/>
      </c>
      <c r="F414" s="121" t="str">
        <f t="array" ref="F414">IFERROR(INDEX($A$1:$C$180,SMALL(IF($A$1:$A$180&lt;&gt;"",ROW($A$1:$A$180)),ROW(414:414)),3),"")</f>
        <v/>
      </c>
      <c r="G414" s="121" t="str">
        <f t="array" ref="G414">IFERROR(INDEX($A$1:$C$100,SMALL(IF($A$1:$A$100&lt;&gt;"",ROW($A$1:$A$100)),ROW(414:414)),4),"")</f>
        <v/>
      </c>
    </row>
    <row r="415" spans="1:7" ht="16.5" x14ac:dyDescent="0.3">
      <c r="A415" t="str">
        <f>IF((ISNUMBER('Surety Calculations Form'!D454))=TRUE,'Surety Calculations Form'!D455,"")</f>
        <v/>
      </c>
      <c r="B415" t="str">
        <f>IF('Surety Calculations Form'!E455&gt;0,'Surety Calculations Form'!E455,"")</f>
        <v/>
      </c>
      <c r="C415" t="str">
        <f>IF('Surety Calculations Form'!A455&gt;0,'Surety Calculations Form'!A455,"")</f>
        <v/>
      </c>
      <c r="D415" s="121" t="str">
        <f t="array" ref="D415">IFERROR(INDEX($A$1:$A$100,SMALL(IF($A$1:$A$100&lt;&gt;"",ROW($A$1:$A$100)),ROW(415:415))),"")</f>
        <v/>
      </c>
      <c r="E415" s="121" t="str">
        <f t="array" ref="E415">IFERROR(INDEX($A$1:$C$180,SMALL(IF($A$1:$A$180&lt;&gt;"",ROW($A$1:$A$180)),ROW(415:415)),2),"")</f>
        <v/>
      </c>
      <c r="F415" s="121" t="str">
        <f t="array" ref="F415">IFERROR(INDEX($A$1:$C$180,SMALL(IF($A$1:$A$180&lt;&gt;"",ROW($A$1:$A$180)),ROW(415:415)),3),"")</f>
        <v/>
      </c>
      <c r="G415" s="121" t="str">
        <f t="array" ref="G415">IFERROR(INDEX($A$1:$C$100,SMALL(IF($A$1:$A$100&lt;&gt;"",ROW($A$1:$A$100)),ROW(415:415)),4),"")</f>
        <v/>
      </c>
    </row>
    <row r="416" spans="1:7" ht="16.5" x14ac:dyDescent="0.3">
      <c r="A416" t="str">
        <f>IF((ISNUMBER('Surety Calculations Form'!D455))=TRUE,'Surety Calculations Form'!D456,"")</f>
        <v/>
      </c>
      <c r="B416" t="str">
        <f>IF('Surety Calculations Form'!E456&gt;0,'Surety Calculations Form'!E456,"")</f>
        <v/>
      </c>
      <c r="C416" t="str">
        <f>IF('Surety Calculations Form'!A456&gt;0,'Surety Calculations Form'!A456,"")</f>
        <v/>
      </c>
      <c r="D416" s="121" t="str">
        <f t="array" ref="D416">IFERROR(INDEX($A$1:$A$100,SMALL(IF($A$1:$A$100&lt;&gt;"",ROW($A$1:$A$100)),ROW(416:416))),"")</f>
        <v/>
      </c>
      <c r="E416" s="121" t="str">
        <f t="array" ref="E416">IFERROR(INDEX($A$1:$C$180,SMALL(IF($A$1:$A$180&lt;&gt;"",ROW($A$1:$A$180)),ROW(416:416)),2),"")</f>
        <v/>
      </c>
      <c r="F416" s="121" t="str">
        <f t="array" ref="F416">IFERROR(INDEX($A$1:$C$180,SMALL(IF($A$1:$A$180&lt;&gt;"",ROW($A$1:$A$180)),ROW(416:416)),3),"")</f>
        <v/>
      </c>
      <c r="G416" s="121" t="str">
        <f t="array" ref="G416">IFERROR(INDEX($A$1:$C$100,SMALL(IF($A$1:$A$100&lt;&gt;"",ROW($A$1:$A$100)),ROW(416:416)),4),"")</f>
        <v/>
      </c>
    </row>
    <row r="417" spans="1:7" ht="16.5" x14ac:dyDescent="0.3">
      <c r="A417" t="str">
        <f>IF((ISNUMBER('Surety Calculations Form'!D456))=TRUE,'Surety Calculations Form'!D457,"")</f>
        <v/>
      </c>
      <c r="B417" t="str">
        <f>IF('Surety Calculations Form'!E457&gt;0,'Surety Calculations Form'!E457,"")</f>
        <v/>
      </c>
      <c r="C417" t="str">
        <f>IF('Surety Calculations Form'!A457&gt;0,'Surety Calculations Form'!A457,"")</f>
        <v/>
      </c>
      <c r="D417" s="121" t="str">
        <f t="array" ref="D417">IFERROR(INDEX($A$1:$A$100,SMALL(IF($A$1:$A$100&lt;&gt;"",ROW($A$1:$A$100)),ROW(417:417))),"")</f>
        <v/>
      </c>
      <c r="E417" s="121" t="str">
        <f t="array" ref="E417">IFERROR(INDEX($A$1:$C$180,SMALL(IF($A$1:$A$180&lt;&gt;"",ROW($A$1:$A$180)),ROW(417:417)),2),"")</f>
        <v/>
      </c>
      <c r="F417" s="121" t="str">
        <f t="array" ref="F417">IFERROR(INDEX($A$1:$C$180,SMALL(IF($A$1:$A$180&lt;&gt;"",ROW($A$1:$A$180)),ROW(417:417)),3),"")</f>
        <v/>
      </c>
      <c r="G417" s="121" t="str">
        <f t="array" ref="G417">IFERROR(INDEX($A$1:$C$100,SMALL(IF($A$1:$A$100&lt;&gt;"",ROW($A$1:$A$100)),ROW(417:417)),4),"")</f>
        <v/>
      </c>
    </row>
    <row r="418" spans="1:7" ht="16.5" x14ac:dyDescent="0.3">
      <c r="A418" t="str">
        <f>IF((ISNUMBER('Surety Calculations Form'!D457))=TRUE,'Surety Calculations Form'!D458,"")</f>
        <v/>
      </c>
      <c r="B418" t="str">
        <f>IF('Surety Calculations Form'!E458&gt;0,'Surety Calculations Form'!E458,"")</f>
        <v/>
      </c>
      <c r="C418" t="str">
        <f>IF('Surety Calculations Form'!A458&gt;0,'Surety Calculations Form'!A458,"")</f>
        <v/>
      </c>
      <c r="D418" s="121" t="str">
        <f t="array" ref="D418">IFERROR(INDEX($A$1:$A$100,SMALL(IF($A$1:$A$100&lt;&gt;"",ROW($A$1:$A$100)),ROW(418:418))),"")</f>
        <v/>
      </c>
      <c r="E418" s="121" t="str">
        <f t="array" ref="E418">IFERROR(INDEX($A$1:$C$180,SMALL(IF($A$1:$A$180&lt;&gt;"",ROW($A$1:$A$180)),ROW(418:418)),2),"")</f>
        <v/>
      </c>
      <c r="F418" s="121" t="str">
        <f t="array" ref="F418">IFERROR(INDEX($A$1:$C$180,SMALL(IF($A$1:$A$180&lt;&gt;"",ROW($A$1:$A$180)),ROW(418:418)),3),"")</f>
        <v/>
      </c>
      <c r="G418" s="121" t="str">
        <f t="array" ref="G418">IFERROR(INDEX($A$1:$C$100,SMALL(IF($A$1:$A$100&lt;&gt;"",ROW($A$1:$A$100)),ROW(418:418)),4),"")</f>
        <v/>
      </c>
    </row>
    <row r="419" spans="1:7" ht="16.5" x14ac:dyDescent="0.3">
      <c r="A419" t="str">
        <f>IF((ISNUMBER('Surety Calculations Form'!D458))=TRUE,'Surety Calculations Form'!D459,"")</f>
        <v/>
      </c>
      <c r="B419" t="str">
        <f>IF('Surety Calculations Form'!E459&gt;0,'Surety Calculations Form'!E459,"")</f>
        <v/>
      </c>
      <c r="C419" t="str">
        <f>IF('Surety Calculations Form'!A459&gt;0,'Surety Calculations Form'!A459,"")</f>
        <v/>
      </c>
      <c r="D419" s="121" t="str">
        <f t="array" ref="D419">IFERROR(INDEX($A$1:$A$100,SMALL(IF($A$1:$A$100&lt;&gt;"",ROW($A$1:$A$100)),ROW(419:419))),"")</f>
        <v/>
      </c>
      <c r="E419" s="121" t="str">
        <f t="array" ref="E419">IFERROR(INDEX($A$1:$C$180,SMALL(IF($A$1:$A$180&lt;&gt;"",ROW($A$1:$A$180)),ROW(419:419)),2),"")</f>
        <v/>
      </c>
      <c r="F419" s="121" t="str">
        <f t="array" ref="F419">IFERROR(INDEX($A$1:$C$180,SMALL(IF($A$1:$A$180&lt;&gt;"",ROW($A$1:$A$180)),ROW(419:419)),3),"")</f>
        <v/>
      </c>
      <c r="G419" s="121" t="str">
        <f t="array" ref="G419">IFERROR(INDEX($A$1:$C$100,SMALL(IF($A$1:$A$100&lt;&gt;"",ROW($A$1:$A$100)),ROW(419:419)),4),"")</f>
        <v/>
      </c>
    </row>
    <row r="420" spans="1:7" ht="16.5" x14ac:dyDescent="0.3">
      <c r="A420" t="str">
        <f>IF((ISNUMBER('Surety Calculations Form'!D459))=TRUE,'Surety Calculations Form'!D460,"")</f>
        <v/>
      </c>
      <c r="B420" t="str">
        <f>IF('Surety Calculations Form'!E460&gt;0,'Surety Calculations Form'!E460,"")</f>
        <v/>
      </c>
      <c r="C420" t="str">
        <f>IF('Surety Calculations Form'!A460&gt;0,'Surety Calculations Form'!A460,"")</f>
        <v/>
      </c>
      <c r="D420" s="121" t="str">
        <f t="array" ref="D420">IFERROR(INDEX($A$1:$A$100,SMALL(IF($A$1:$A$100&lt;&gt;"",ROW($A$1:$A$100)),ROW(420:420))),"")</f>
        <v/>
      </c>
      <c r="E420" s="121" t="str">
        <f t="array" ref="E420">IFERROR(INDEX($A$1:$C$180,SMALL(IF($A$1:$A$180&lt;&gt;"",ROW($A$1:$A$180)),ROW(420:420)),2),"")</f>
        <v/>
      </c>
      <c r="F420" s="121" t="str">
        <f t="array" ref="F420">IFERROR(INDEX($A$1:$C$180,SMALL(IF($A$1:$A$180&lt;&gt;"",ROW($A$1:$A$180)),ROW(420:420)),3),"")</f>
        <v/>
      </c>
      <c r="G420" s="121" t="str">
        <f t="array" ref="G420">IFERROR(INDEX($A$1:$C$100,SMALL(IF($A$1:$A$100&lt;&gt;"",ROW($A$1:$A$100)),ROW(420:420)),4),"")</f>
        <v/>
      </c>
    </row>
    <row r="421" spans="1:7" ht="16.5" x14ac:dyDescent="0.3">
      <c r="A421" t="str">
        <f>IF((ISNUMBER('Surety Calculations Form'!D460))=TRUE,'Surety Calculations Form'!D461,"")</f>
        <v/>
      </c>
      <c r="B421" t="str">
        <f>IF('Surety Calculations Form'!E461&gt;0,'Surety Calculations Form'!E461,"")</f>
        <v/>
      </c>
      <c r="C421" t="str">
        <f>IF('Surety Calculations Form'!A461&gt;0,'Surety Calculations Form'!A461,"")</f>
        <v/>
      </c>
      <c r="D421" s="121" t="str">
        <f t="array" ref="D421">IFERROR(INDEX($A$1:$A$100,SMALL(IF($A$1:$A$100&lt;&gt;"",ROW($A$1:$A$100)),ROW(421:421))),"")</f>
        <v/>
      </c>
      <c r="E421" s="121" t="str">
        <f t="array" ref="E421">IFERROR(INDEX($A$1:$C$100,SMALL(IF($A$1:$A$100&lt;&gt;"",ROW($A$1:$A$100)),ROW(421:421)),2),"")</f>
        <v/>
      </c>
      <c r="F421" s="121" t="str">
        <f t="array" ref="F421">IFERROR(INDEX($A$1:$C$180,SMALL(IF($A$1:$A$180&lt;&gt;"",ROW($A$1:$A$180)),ROW(421:421)),3),"")</f>
        <v/>
      </c>
      <c r="G421" s="121" t="str">
        <f t="array" ref="G421">IFERROR(INDEX($A$1:$C$100,SMALL(IF($A$1:$A$100&lt;&gt;"",ROW($A$1:$A$100)),ROW(421:421)),4),"")</f>
        <v/>
      </c>
    </row>
    <row r="422" spans="1:7" ht="16.5" x14ac:dyDescent="0.3">
      <c r="A422" t="str">
        <f>IF((ISNUMBER('Surety Calculations Form'!D461))=TRUE,'Surety Calculations Form'!D462,"")</f>
        <v/>
      </c>
      <c r="B422" t="str">
        <f>IF('Surety Calculations Form'!E462&gt;0,'Surety Calculations Form'!E462,"")</f>
        <v/>
      </c>
      <c r="C422" t="str">
        <f>IF('Surety Calculations Form'!A462&gt;0,'Surety Calculations Form'!A462,"")</f>
        <v/>
      </c>
      <c r="D422" s="121" t="str">
        <f t="array" ref="D422">IFERROR(INDEX($A$1:$A$100,SMALL(IF($A$1:$A$100&lt;&gt;"",ROW($A$1:$A$100)),ROW(422:422))),"")</f>
        <v/>
      </c>
      <c r="E422" s="121" t="str">
        <f t="array" ref="E422">IFERROR(INDEX($A$1:$C$100,SMALL(IF($A$1:$A$100&lt;&gt;"",ROW($A$1:$A$100)),ROW(422:422)),2),"")</f>
        <v/>
      </c>
      <c r="F422" s="121" t="str">
        <f t="array" ref="F422">IFERROR(INDEX($A$1:$C$180,SMALL(IF($A$1:$A$180&lt;&gt;"",ROW($A$1:$A$180)),ROW(422:422)),3),"")</f>
        <v/>
      </c>
      <c r="G422" s="121" t="str">
        <f t="array" ref="G422">IFERROR(INDEX($A$1:$C$100,SMALL(IF($A$1:$A$100&lt;&gt;"",ROW($A$1:$A$100)),ROW(422:422)),4),"")</f>
        <v/>
      </c>
    </row>
    <row r="423" spans="1:7" ht="16.5" x14ac:dyDescent="0.3">
      <c r="A423" t="str">
        <f>IF((ISNUMBER('Surety Calculations Form'!D462))=TRUE,'Surety Calculations Form'!D463,"")</f>
        <v/>
      </c>
      <c r="B423" t="str">
        <f>IF('Surety Calculations Form'!E463&gt;0,'Surety Calculations Form'!E463,"")</f>
        <v/>
      </c>
      <c r="C423" t="str">
        <f>IF('Surety Calculations Form'!A463&gt;0,'Surety Calculations Form'!A463,"")</f>
        <v/>
      </c>
      <c r="D423" s="121" t="str">
        <f t="array" ref="D423">IFERROR(INDEX($A$1:$A$100,SMALL(IF($A$1:$A$100&lt;&gt;"",ROW($A$1:$A$100)),ROW(423:423))),"")</f>
        <v/>
      </c>
      <c r="E423" s="121" t="str">
        <f t="array" ref="E423">IFERROR(INDEX($A$1:$C$100,SMALL(IF($A$1:$A$100&lt;&gt;"",ROW($A$1:$A$100)),ROW(423:423)),2),"")</f>
        <v/>
      </c>
      <c r="F423" s="121" t="str">
        <f t="array" ref="F423">IFERROR(INDEX($A$1:$C$180,SMALL(IF($A$1:$A$180&lt;&gt;"",ROW($A$1:$A$180)),ROW(423:423)),3),"")</f>
        <v/>
      </c>
      <c r="G423" s="121" t="str">
        <f t="array" ref="G423">IFERROR(INDEX($A$1:$C$100,SMALL(IF($A$1:$A$100&lt;&gt;"",ROW($A$1:$A$100)),ROW(423:423)),4),"")</f>
        <v/>
      </c>
    </row>
    <row r="424" spans="1:7" ht="16.5" x14ac:dyDescent="0.3">
      <c r="A424" t="str">
        <f>IF((ISNUMBER('Surety Calculations Form'!D463))=TRUE,'Surety Calculations Form'!D464,"")</f>
        <v/>
      </c>
      <c r="B424" t="str">
        <f>IF('Surety Calculations Form'!E464&gt;0,'Surety Calculations Form'!E464,"")</f>
        <v/>
      </c>
      <c r="C424" t="str">
        <f>IF('Surety Calculations Form'!A464&gt;0,'Surety Calculations Form'!A464,"")</f>
        <v/>
      </c>
      <c r="D424" s="121" t="str">
        <f t="array" ref="D424">IFERROR(INDEX($A$1:$A$100,SMALL(IF($A$1:$A$100&lt;&gt;"",ROW($A$1:$A$100)),ROW(424:424))),"")</f>
        <v/>
      </c>
      <c r="E424" s="121" t="str">
        <f t="array" ref="E424">IFERROR(INDEX($A$1:$C$100,SMALL(IF($A$1:$A$100&lt;&gt;"",ROW($A$1:$A$100)),ROW(424:424)),2),"")</f>
        <v/>
      </c>
      <c r="F424" s="121" t="str">
        <f t="array" ref="F424">IFERROR(INDEX($A$1:$C$180,SMALL(IF($A$1:$A$180&lt;&gt;"",ROW($A$1:$A$180)),ROW(424:424)),3),"")</f>
        <v/>
      </c>
      <c r="G424" s="121" t="str">
        <f t="array" ref="G424">IFERROR(INDEX($A$1:$C$100,SMALL(IF($A$1:$A$100&lt;&gt;"",ROW($A$1:$A$100)),ROW(424:424)),4),"")</f>
        <v/>
      </c>
    </row>
    <row r="425" spans="1:7" ht="16.5" x14ac:dyDescent="0.3">
      <c r="A425" t="str">
        <f>IF((ISNUMBER('Surety Calculations Form'!D464))=TRUE,'Surety Calculations Form'!D465,"")</f>
        <v/>
      </c>
      <c r="B425" t="str">
        <f>IF('Surety Calculations Form'!E465&gt;0,'Surety Calculations Form'!E465,"")</f>
        <v/>
      </c>
      <c r="C425" t="str">
        <f>IF('Surety Calculations Form'!A465&gt;0,'Surety Calculations Form'!A465,"")</f>
        <v/>
      </c>
      <c r="D425" s="121" t="str">
        <f t="array" ref="D425">IFERROR(INDEX($A$1:$A$100,SMALL(IF($A$1:$A$100&lt;&gt;"",ROW($A$1:$A$100)),ROW(425:425))),"")</f>
        <v/>
      </c>
      <c r="E425" s="121" t="str">
        <f t="array" ref="E425">IFERROR(INDEX($A$1:$C$100,SMALL(IF($A$1:$A$100&lt;&gt;"",ROW($A$1:$A$100)),ROW(425:425)),2),"")</f>
        <v/>
      </c>
      <c r="F425" s="121" t="str">
        <f t="array" ref="F425">IFERROR(INDEX($A$1:$C$180,SMALL(IF($A$1:$A$180&lt;&gt;"",ROW($A$1:$A$180)),ROW(425:425)),3),"")</f>
        <v/>
      </c>
      <c r="G425" s="121" t="str">
        <f t="array" ref="G425">IFERROR(INDEX($A$1:$C$100,SMALL(IF($A$1:$A$100&lt;&gt;"",ROW($A$1:$A$100)),ROW(425:425)),4),"")</f>
        <v/>
      </c>
    </row>
    <row r="426" spans="1:7" ht="16.5" x14ac:dyDescent="0.3">
      <c r="A426" t="str">
        <f>IF((ISNUMBER('Surety Calculations Form'!D465))=TRUE,'Surety Calculations Form'!D466,"")</f>
        <v/>
      </c>
      <c r="B426" t="str">
        <f>IF('Surety Calculations Form'!E466&gt;0,'Surety Calculations Form'!E466,"")</f>
        <v/>
      </c>
      <c r="C426" t="str">
        <f>IF('Surety Calculations Form'!A466&gt;0,'Surety Calculations Form'!A466,"")</f>
        <v/>
      </c>
      <c r="D426" s="121" t="str">
        <f t="array" ref="D426">IFERROR(INDEX($A$1:$A$100,SMALL(IF($A$1:$A$100&lt;&gt;"",ROW($A$1:$A$100)),ROW(426:426))),"")</f>
        <v/>
      </c>
      <c r="E426" s="121" t="str">
        <f t="array" ref="E426">IFERROR(INDEX($A$1:$C$100,SMALL(IF($A$1:$A$100&lt;&gt;"",ROW($A$1:$A$100)),ROW(426:426)),2),"")</f>
        <v/>
      </c>
      <c r="F426" s="121" t="str">
        <f t="array" ref="F426">IFERROR(INDEX($A$1:$C$180,SMALL(IF($A$1:$A$180&lt;&gt;"",ROW($A$1:$A$180)),ROW(426:426)),3),"")</f>
        <v/>
      </c>
      <c r="G426" s="121" t="str">
        <f t="array" ref="G426">IFERROR(INDEX($A$1:$C$100,SMALL(IF($A$1:$A$100&lt;&gt;"",ROW($A$1:$A$100)),ROW(426:426)),4),"")</f>
        <v/>
      </c>
    </row>
    <row r="427" spans="1:7" ht="16.5" x14ac:dyDescent="0.3">
      <c r="A427" t="str">
        <f>IF((ISNUMBER('Surety Calculations Form'!D466))=TRUE,'Surety Calculations Form'!D467,"")</f>
        <v/>
      </c>
      <c r="B427" t="str">
        <f>IF('Surety Calculations Form'!E467&gt;0,'Surety Calculations Form'!E467,"")</f>
        <v/>
      </c>
      <c r="C427" t="str">
        <f>IF('Surety Calculations Form'!A467&gt;0,'Surety Calculations Form'!A467,"")</f>
        <v/>
      </c>
      <c r="D427" s="121" t="str">
        <f t="array" ref="D427">IFERROR(INDEX($A$1:$A$100,SMALL(IF($A$1:$A$100&lt;&gt;"",ROW($A$1:$A$100)),ROW(427:427))),"")</f>
        <v/>
      </c>
      <c r="E427" s="121" t="str">
        <f t="array" ref="E427">IFERROR(INDEX($A$1:$C$100,SMALL(IF($A$1:$A$100&lt;&gt;"",ROW($A$1:$A$100)),ROW(427:427)),2),"")</f>
        <v/>
      </c>
      <c r="F427" s="121" t="str">
        <f t="array" ref="F427">IFERROR(INDEX($A$1:$C$180,SMALL(IF($A$1:$A$180&lt;&gt;"",ROW($A$1:$A$180)),ROW(427:427)),3),"")</f>
        <v/>
      </c>
      <c r="G427" s="121" t="str">
        <f t="array" ref="G427">IFERROR(INDEX($A$1:$C$100,SMALL(IF($A$1:$A$100&lt;&gt;"",ROW($A$1:$A$100)),ROW(427:427)),4),"")</f>
        <v/>
      </c>
    </row>
    <row r="428" spans="1:7" ht="16.5" x14ac:dyDescent="0.3">
      <c r="A428" t="str">
        <f>IF((ISNUMBER('Surety Calculations Form'!D467))=TRUE,'Surety Calculations Form'!D468,"")</f>
        <v/>
      </c>
      <c r="B428" t="str">
        <f>IF('Surety Calculations Form'!E468&gt;0,'Surety Calculations Form'!E468,"")</f>
        <v/>
      </c>
      <c r="C428" t="str">
        <f>IF('Surety Calculations Form'!A468&gt;0,'Surety Calculations Form'!A468,"")</f>
        <v/>
      </c>
      <c r="D428" s="121" t="str">
        <f t="array" ref="D428">IFERROR(INDEX($A$1:$A$100,SMALL(IF($A$1:$A$100&lt;&gt;"",ROW($A$1:$A$100)),ROW(428:428))),"")</f>
        <v/>
      </c>
      <c r="E428" s="121" t="str">
        <f t="array" ref="E428">IFERROR(INDEX($A$1:$C$100,SMALL(IF($A$1:$A$100&lt;&gt;"",ROW($A$1:$A$100)),ROW(428:428)),2),"")</f>
        <v/>
      </c>
      <c r="F428" s="121" t="str">
        <f t="array" ref="F428">IFERROR(INDEX($A$1:$C$180,SMALL(IF($A$1:$A$180&lt;&gt;"",ROW($A$1:$A$180)),ROW(428:428)),3),"")</f>
        <v/>
      </c>
      <c r="G428" s="121" t="str">
        <f t="array" ref="G428">IFERROR(INDEX($A$1:$C$100,SMALL(IF($A$1:$A$100&lt;&gt;"",ROW($A$1:$A$100)),ROW(428:428)),4),"")</f>
        <v/>
      </c>
    </row>
    <row r="429" spans="1:7" ht="16.5" x14ac:dyDescent="0.3">
      <c r="A429" t="str">
        <f>IF((ISNUMBER('Surety Calculations Form'!D468))=TRUE,'Surety Calculations Form'!D469,"")</f>
        <v/>
      </c>
      <c r="B429" t="str">
        <f>IF('Surety Calculations Form'!E469&gt;0,'Surety Calculations Form'!E469,"")</f>
        <v/>
      </c>
      <c r="C429" t="str">
        <f>IF('Surety Calculations Form'!A469&gt;0,'Surety Calculations Form'!A469,"")</f>
        <v/>
      </c>
      <c r="D429" s="121" t="str">
        <f t="array" ref="D429">IFERROR(INDEX($A$1:$A$100,SMALL(IF($A$1:$A$100&lt;&gt;"",ROW($A$1:$A$100)),ROW(429:429))),"")</f>
        <v/>
      </c>
      <c r="E429" s="121" t="str">
        <f t="array" ref="E429">IFERROR(INDEX($A$1:$C$100,SMALL(IF($A$1:$A$100&lt;&gt;"",ROW($A$1:$A$100)),ROW(429:429)),2),"")</f>
        <v/>
      </c>
      <c r="F429" s="121" t="str">
        <f t="array" ref="F429">IFERROR(INDEX($A$1:$C$180,SMALL(IF($A$1:$A$180&lt;&gt;"",ROW($A$1:$A$180)),ROW(429:429)),3),"")</f>
        <v/>
      </c>
      <c r="G429" s="121" t="str">
        <f t="array" ref="G429">IFERROR(INDEX($A$1:$C$100,SMALL(IF($A$1:$A$100&lt;&gt;"",ROW($A$1:$A$100)),ROW(429:429)),4),"")</f>
        <v/>
      </c>
    </row>
    <row r="430" spans="1:7" ht="16.5" x14ac:dyDescent="0.3">
      <c r="A430" t="str">
        <f>IF((ISNUMBER('Surety Calculations Form'!D469))=TRUE,'Surety Calculations Form'!D470,"")</f>
        <v/>
      </c>
      <c r="B430" t="str">
        <f>IF('Surety Calculations Form'!E470&gt;0,'Surety Calculations Form'!E470,"")</f>
        <v/>
      </c>
      <c r="C430" t="str">
        <f>IF('Surety Calculations Form'!A470&gt;0,'Surety Calculations Form'!A470,"")</f>
        <v/>
      </c>
      <c r="D430" s="121" t="str">
        <f t="array" ref="D430">IFERROR(INDEX($A$1:$A$100,SMALL(IF($A$1:$A$100&lt;&gt;"",ROW($A$1:$A$100)),ROW(430:430))),"")</f>
        <v/>
      </c>
      <c r="E430" s="121" t="str">
        <f t="array" ref="E430">IFERROR(INDEX($A$1:$C$100,SMALL(IF($A$1:$A$100&lt;&gt;"",ROW($A$1:$A$100)),ROW(430:430)),2),"")</f>
        <v/>
      </c>
      <c r="F430" s="121" t="str">
        <f t="array" ref="F430">IFERROR(INDEX($A$1:$C$180,SMALL(IF($A$1:$A$180&lt;&gt;"",ROW($A$1:$A$180)),ROW(430:430)),3),"")</f>
        <v/>
      </c>
      <c r="G430" s="121" t="str">
        <f t="array" ref="G430">IFERROR(INDEX($A$1:$C$100,SMALL(IF($A$1:$A$100&lt;&gt;"",ROW($A$1:$A$100)),ROW(430:430)),4),"")</f>
        <v/>
      </c>
    </row>
    <row r="431" spans="1:7" ht="16.5" x14ac:dyDescent="0.3">
      <c r="A431" t="str">
        <f>IF((ISNUMBER('Surety Calculations Form'!D470))=TRUE,'Surety Calculations Form'!D471,"")</f>
        <v/>
      </c>
      <c r="B431" t="str">
        <f>IF('Surety Calculations Form'!E471&gt;0,'Surety Calculations Form'!E471,"")</f>
        <v/>
      </c>
      <c r="C431" t="str">
        <f>IF('Surety Calculations Form'!A471&gt;0,'Surety Calculations Form'!A471,"")</f>
        <v/>
      </c>
      <c r="D431" s="121" t="str">
        <f t="array" ref="D431">IFERROR(INDEX($A$1:$A$100,SMALL(IF($A$1:$A$100&lt;&gt;"",ROW($A$1:$A$100)),ROW(431:431))),"")</f>
        <v/>
      </c>
      <c r="E431" s="121" t="str">
        <f t="array" ref="E431">IFERROR(INDEX($A$1:$C$100,SMALL(IF($A$1:$A$100&lt;&gt;"",ROW($A$1:$A$100)),ROW(431:431)),2),"")</f>
        <v/>
      </c>
      <c r="F431" s="121" t="str">
        <f t="array" ref="F431">IFERROR(INDEX($A$1:$C$180,SMALL(IF($A$1:$A$180&lt;&gt;"",ROW($A$1:$A$180)),ROW(431:431)),3),"")</f>
        <v/>
      </c>
      <c r="G431" s="121" t="str">
        <f t="array" ref="G431">IFERROR(INDEX($A$1:$C$100,SMALL(IF($A$1:$A$100&lt;&gt;"",ROW($A$1:$A$100)),ROW(431:431)),4),"")</f>
        <v/>
      </c>
    </row>
    <row r="432" spans="1:7" ht="16.5" x14ac:dyDescent="0.3">
      <c r="A432" t="str">
        <f>IF((ISNUMBER('Surety Calculations Form'!D471))=TRUE,'Surety Calculations Form'!D472,"")</f>
        <v/>
      </c>
      <c r="B432" t="str">
        <f>IF('Surety Calculations Form'!E472&gt;0,'Surety Calculations Form'!E472,"")</f>
        <v/>
      </c>
      <c r="C432" t="str">
        <f>IF('Surety Calculations Form'!A472&gt;0,'Surety Calculations Form'!A472,"")</f>
        <v/>
      </c>
      <c r="D432" s="121" t="str">
        <f t="array" ref="D432">IFERROR(INDEX($A$1:$A$100,SMALL(IF($A$1:$A$100&lt;&gt;"",ROW($A$1:$A$100)),ROW(432:432))),"")</f>
        <v/>
      </c>
      <c r="E432" s="121" t="str">
        <f t="array" ref="E432">IFERROR(INDEX($A$1:$C$100,SMALL(IF($A$1:$A$100&lt;&gt;"",ROW($A$1:$A$100)),ROW(432:432)),2),"")</f>
        <v/>
      </c>
      <c r="F432" s="121" t="str">
        <f t="array" ref="F432">IFERROR(INDEX($A$1:$C$180,SMALL(IF($A$1:$A$180&lt;&gt;"",ROW($A$1:$A$180)),ROW(432:432)),3),"")</f>
        <v/>
      </c>
      <c r="G432" s="121" t="str">
        <f t="array" ref="G432">IFERROR(INDEX($A$1:$C$100,SMALL(IF($A$1:$A$100&lt;&gt;"",ROW($A$1:$A$100)),ROW(432:432)),4),"")</f>
        <v/>
      </c>
    </row>
    <row r="433" spans="1:7" ht="16.5" x14ac:dyDescent="0.3">
      <c r="A433" t="str">
        <f>IF((ISNUMBER('Surety Calculations Form'!D472))=TRUE,'Surety Calculations Form'!D473,"")</f>
        <v/>
      </c>
      <c r="B433" t="str">
        <f>IF('Surety Calculations Form'!E473&gt;0,'Surety Calculations Form'!E473,"")</f>
        <v/>
      </c>
      <c r="C433" t="str">
        <f>IF('Surety Calculations Form'!A473&gt;0,'Surety Calculations Form'!A473,"")</f>
        <v/>
      </c>
      <c r="D433" s="121" t="str">
        <f t="array" ref="D433">IFERROR(INDEX($A$1:$A$100,SMALL(IF($A$1:$A$100&lt;&gt;"",ROW($A$1:$A$100)),ROW(433:433))),"")</f>
        <v/>
      </c>
      <c r="E433" s="121" t="str">
        <f t="array" ref="E433">IFERROR(INDEX($A$1:$C$100,SMALL(IF($A$1:$A$100&lt;&gt;"",ROW($A$1:$A$100)),ROW(433:433)),2),"")</f>
        <v/>
      </c>
      <c r="F433" s="121" t="str">
        <f t="array" ref="F433">IFERROR(INDEX($A$1:$C$180,SMALL(IF($A$1:$A$180&lt;&gt;"",ROW($A$1:$A$180)),ROW(433:433)),3),"")</f>
        <v/>
      </c>
      <c r="G433" s="121" t="str">
        <f t="array" ref="G433">IFERROR(INDEX($A$1:$C$100,SMALL(IF($A$1:$A$100&lt;&gt;"",ROW($A$1:$A$100)),ROW(433:433)),4),"")</f>
        <v/>
      </c>
    </row>
    <row r="434" spans="1:7" ht="16.5" x14ac:dyDescent="0.3">
      <c r="A434" t="str">
        <f>IF((ISNUMBER('Surety Calculations Form'!D473))=TRUE,'Surety Calculations Form'!D474,"")</f>
        <v/>
      </c>
      <c r="B434" t="str">
        <f>IF('Surety Calculations Form'!E474&gt;0,'Surety Calculations Form'!E474,"")</f>
        <v/>
      </c>
      <c r="C434" t="str">
        <f>IF('Surety Calculations Form'!A474&gt;0,'Surety Calculations Form'!A474,"")</f>
        <v/>
      </c>
      <c r="D434" s="121" t="str">
        <f t="array" ref="D434">IFERROR(INDEX($A$1:$A$100,SMALL(IF($A$1:$A$100&lt;&gt;"",ROW($A$1:$A$100)),ROW(434:434))),"")</f>
        <v/>
      </c>
      <c r="E434" s="121" t="str">
        <f t="array" ref="E434">IFERROR(INDEX($A$1:$C$100,SMALL(IF($A$1:$A$100&lt;&gt;"",ROW($A$1:$A$100)),ROW(434:434)),2),"")</f>
        <v/>
      </c>
      <c r="F434" s="121" t="str">
        <f t="array" ref="F434">IFERROR(INDEX($A$1:$C$180,SMALL(IF($A$1:$A$180&lt;&gt;"",ROW($A$1:$A$180)),ROW(434:434)),3),"")</f>
        <v/>
      </c>
      <c r="G434" s="121" t="str">
        <f t="array" ref="G434">IFERROR(INDEX($A$1:$C$100,SMALL(IF($A$1:$A$100&lt;&gt;"",ROW($A$1:$A$100)),ROW(434:434)),4),"")</f>
        <v/>
      </c>
    </row>
    <row r="435" spans="1:7" ht="16.5" x14ac:dyDescent="0.3">
      <c r="A435" t="str">
        <f>IF((ISNUMBER('Surety Calculations Form'!D474))=TRUE,'Surety Calculations Form'!D475,"")</f>
        <v/>
      </c>
      <c r="B435" t="str">
        <f>IF('Surety Calculations Form'!E475&gt;0,'Surety Calculations Form'!E475,"")</f>
        <v/>
      </c>
      <c r="C435" t="str">
        <f>IF('Surety Calculations Form'!A475&gt;0,'Surety Calculations Form'!A475,"")</f>
        <v/>
      </c>
      <c r="D435" s="121" t="str">
        <f t="array" ref="D435">IFERROR(INDEX($A$1:$A$100,SMALL(IF($A$1:$A$100&lt;&gt;"",ROW($A$1:$A$100)),ROW(435:435))),"")</f>
        <v/>
      </c>
      <c r="E435" s="121" t="str">
        <f t="array" ref="E435">IFERROR(INDEX($A$1:$C$100,SMALL(IF($A$1:$A$100&lt;&gt;"",ROW($A$1:$A$100)),ROW(435:435)),2),"")</f>
        <v/>
      </c>
      <c r="F435" s="121" t="str">
        <f t="array" ref="F435">IFERROR(INDEX($A$1:$C$180,SMALL(IF($A$1:$A$180&lt;&gt;"",ROW($A$1:$A$180)),ROW(435:435)),3),"")</f>
        <v/>
      </c>
      <c r="G435" s="121" t="str">
        <f t="array" ref="G435">IFERROR(INDEX($A$1:$C$100,SMALL(IF($A$1:$A$100&lt;&gt;"",ROW($A$1:$A$100)),ROW(435:435)),4),"")</f>
        <v/>
      </c>
    </row>
    <row r="436" spans="1:7" ht="16.5" x14ac:dyDescent="0.3">
      <c r="A436" t="str">
        <f>IF((ISNUMBER('Surety Calculations Form'!D475))=TRUE,'Surety Calculations Form'!D476,"")</f>
        <v/>
      </c>
      <c r="B436" t="str">
        <f>IF('Surety Calculations Form'!E476&gt;0,'Surety Calculations Form'!E476,"")</f>
        <v/>
      </c>
      <c r="C436" t="str">
        <f>IF('Surety Calculations Form'!A476&gt;0,'Surety Calculations Form'!A476,"")</f>
        <v/>
      </c>
      <c r="D436" s="121" t="str">
        <f t="array" ref="D436">IFERROR(INDEX($A$1:$A$100,SMALL(IF($A$1:$A$100&lt;&gt;"",ROW($A$1:$A$100)),ROW(436:436))),"")</f>
        <v/>
      </c>
      <c r="E436" s="121" t="str">
        <f t="array" ref="E436">IFERROR(INDEX($A$1:$C$100,SMALL(IF($A$1:$A$100&lt;&gt;"",ROW($A$1:$A$100)),ROW(436:436)),2),"")</f>
        <v/>
      </c>
      <c r="F436" s="121" t="str">
        <f t="array" ref="F436">IFERROR(INDEX($A$1:$C$180,SMALL(IF($A$1:$A$180&lt;&gt;"",ROW($A$1:$A$180)),ROW(436:436)),3),"")</f>
        <v/>
      </c>
      <c r="G436" s="121" t="str">
        <f t="array" ref="G436">IFERROR(INDEX($A$1:$C$100,SMALL(IF($A$1:$A$100&lt;&gt;"",ROW($A$1:$A$100)),ROW(436:436)),4),"")</f>
        <v/>
      </c>
    </row>
    <row r="437" spans="1:7" ht="16.5" x14ac:dyDescent="0.3">
      <c r="A437" t="str">
        <f>IF((ISNUMBER('Surety Calculations Form'!D476))=TRUE,'Surety Calculations Form'!D477,"")</f>
        <v/>
      </c>
      <c r="B437" t="str">
        <f>IF('Surety Calculations Form'!E477&gt;0,'Surety Calculations Form'!E477,"")</f>
        <v/>
      </c>
      <c r="C437" t="str">
        <f>IF('Surety Calculations Form'!A477&gt;0,'Surety Calculations Form'!A477,"")</f>
        <v/>
      </c>
      <c r="D437" s="121" t="str">
        <f t="array" ref="D437">IFERROR(INDEX($A$1:$A$100,SMALL(IF($A$1:$A$100&lt;&gt;"",ROW($A$1:$A$100)),ROW(437:437))),"")</f>
        <v/>
      </c>
      <c r="E437" s="121" t="str">
        <f t="array" ref="E437">IFERROR(INDEX($A$1:$C$100,SMALL(IF($A$1:$A$100&lt;&gt;"",ROW($A$1:$A$100)),ROW(437:437)),2),"")</f>
        <v/>
      </c>
      <c r="F437" s="121" t="str">
        <f t="array" ref="F437">IFERROR(INDEX($A$1:$C$180,SMALL(IF($A$1:$A$180&lt;&gt;"",ROW($A$1:$A$180)),ROW(437:437)),3),"")</f>
        <v/>
      </c>
      <c r="G437" s="121" t="str">
        <f t="array" ref="G437">IFERROR(INDEX($A$1:$C$100,SMALL(IF($A$1:$A$100&lt;&gt;"",ROW($A$1:$A$100)),ROW(437:437)),4),"")</f>
        <v/>
      </c>
    </row>
    <row r="438" spans="1:7" ht="16.5" x14ac:dyDescent="0.3">
      <c r="A438" t="str">
        <f>IF((ISNUMBER('Surety Calculations Form'!D477))=TRUE,'Surety Calculations Form'!D478,"")</f>
        <v/>
      </c>
      <c r="B438" t="str">
        <f>IF('Surety Calculations Form'!E478&gt;0,'Surety Calculations Form'!E478,"")</f>
        <v/>
      </c>
      <c r="C438" t="str">
        <f>IF('Surety Calculations Form'!A478&gt;0,'Surety Calculations Form'!A478,"")</f>
        <v/>
      </c>
      <c r="D438" s="121" t="str">
        <f t="array" ref="D438">IFERROR(INDEX($A$1:$A$100,SMALL(IF($A$1:$A$100&lt;&gt;"",ROW($A$1:$A$100)),ROW(438:438))),"")</f>
        <v/>
      </c>
      <c r="E438" s="121" t="str">
        <f t="array" ref="E438">IFERROR(INDEX($A$1:$C$100,SMALL(IF($A$1:$A$100&lt;&gt;"",ROW($A$1:$A$100)),ROW(438:438)),2),"")</f>
        <v/>
      </c>
      <c r="F438" s="121" t="str">
        <f t="array" ref="F438">IFERROR(INDEX($A$1:$C$180,SMALL(IF($A$1:$A$180&lt;&gt;"",ROW($A$1:$A$180)),ROW(438:438)),3),"")</f>
        <v/>
      </c>
      <c r="G438" s="121" t="str">
        <f t="array" ref="G438">IFERROR(INDEX($A$1:$C$100,SMALL(IF($A$1:$A$100&lt;&gt;"",ROW($A$1:$A$100)),ROW(438:438)),4),"")</f>
        <v/>
      </c>
    </row>
    <row r="439" spans="1:7" ht="16.5" x14ac:dyDescent="0.3">
      <c r="A439" t="str">
        <f>IF((ISNUMBER('Surety Calculations Form'!D478))=TRUE,'Surety Calculations Form'!D479,"")</f>
        <v/>
      </c>
      <c r="B439" t="str">
        <f>IF('Surety Calculations Form'!E479&gt;0,'Surety Calculations Form'!E479,"")</f>
        <v/>
      </c>
      <c r="C439" t="str">
        <f>IF('Surety Calculations Form'!A479&gt;0,'Surety Calculations Form'!A479,"")</f>
        <v/>
      </c>
      <c r="D439" s="121" t="str">
        <f t="array" ref="D439">IFERROR(INDEX($A$1:$A$100,SMALL(IF($A$1:$A$100&lt;&gt;"",ROW($A$1:$A$100)),ROW(439:439))),"")</f>
        <v/>
      </c>
      <c r="E439" s="121" t="str">
        <f t="array" ref="E439">IFERROR(INDEX($A$1:$A$100,SMALL(IF($A$1:$A$100&lt;&gt;"",ROW($A$1:$A$100)),ROW(439:439))),"")</f>
        <v/>
      </c>
      <c r="F439" s="121" t="str">
        <f t="array" ref="F439">IFERROR(INDEX($A$1:$C$180,SMALL(IF($A$1:$A$180&lt;&gt;"",ROW($A$1:$A$180)),ROW(439:439)),3),"")</f>
        <v/>
      </c>
      <c r="G439" s="121" t="str">
        <f t="array" ref="G439">IFERROR(INDEX($A$1:$C$100,SMALL(IF($A$1:$A$100&lt;&gt;"",ROW($A$1:$A$100)),ROW(439:439)),4),"")</f>
        <v/>
      </c>
    </row>
    <row r="440" spans="1:7" ht="16.5" x14ac:dyDescent="0.3">
      <c r="A440" t="str">
        <f>IF((ISNUMBER('Surety Calculations Form'!D479))=TRUE,'Surety Calculations Form'!D480,"")</f>
        <v/>
      </c>
      <c r="B440" t="str">
        <f>IF('Surety Calculations Form'!E480&gt;0,'Surety Calculations Form'!E480,"")</f>
        <v/>
      </c>
      <c r="C440" t="str">
        <f>IF('Surety Calculations Form'!A480&gt;0,'Surety Calculations Form'!A480,"")</f>
        <v/>
      </c>
      <c r="D440" s="121" t="str">
        <f t="array" ref="D440">IFERROR(INDEX($A$1:$A$100,SMALL(IF($A$1:$A$100&lt;&gt;"",ROW($A$1:$A$100)),ROW(440:440))),"")</f>
        <v/>
      </c>
      <c r="E440" s="121" t="str">
        <f t="array" ref="E440">IFERROR(INDEX($A$1:$A$100,SMALL(IF($A$1:$A$100&lt;&gt;"",ROW($A$1:$A$100)),ROW(440:440))),"")</f>
        <v/>
      </c>
      <c r="F440" s="121" t="str">
        <f t="array" ref="F440">IFERROR(INDEX($A$1:$C$180,SMALL(IF($A$1:$A$180&lt;&gt;"",ROW($A$1:$A$180)),ROW(440:440)),3),"")</f>
        <v/>
      </c>
      <c r="G440" s="121" t="str">
        <f t="array" ref="G440">IFERROR(INDEX($A$1:$C$100,SMALL(IF($A$1:$A$100&lt;&gt;"",ROW($A$1:$A$100)),ROW(440:440)),4),"")</f>
        <v/>
      </c>
    </row>
    <row r="441" spans="1:7" ht="16.5" x14ac:dyDescent="0.3">
      <c r="A441" t="str">
        <f>IF((ISNUMBER('Surety Calculations Form'!D480))=TRUE,'Surety Calculations Form'!D481,"")</f>
        <v/>
      </c>
      <c r="B441" t="str">
        <f>IF('Surety Calculations Form'!E481&gt;0,'Surety Calculations Form'!E481,"")</f>
        <v/>
      </c>
      <c r="C441" t="str">
        <f>IF('Surety Calculations Form'!A481&gt;0,'Surety Calculations Form'!A481,"")</f>
        <v/>
      </c>
      <c r="D441" s="121" t="str">
        <f t="array" ref="D441">IFERROR(INDEX($A$1:$A$100,SMALL(IF($A$1:$A$100&lt;&gt;"",ROW($A$1:$A$100)),ROW(441:441))),"")</f>
        <v/>
      </c>
      <c r="E441" s="121" t="str">
        <f t="array" ref="E441">IFERROR(INDEX($A$1:$A$100,SMALL(IF($A$1:$A$100&lt;&gt;"",ROW($A$1:$A$100)),ROW(441:441))),"")</f>
        <v/>
      </c>
      <c r="F441" s="121" t="str">
        <f t="array" ref="F441">IFERROR(INDEX($A$1:$C$180,SMALL(IF($A$1:$A$180&lt;&gt;"",ROW($A$1:$A$180)),ROW(441:441)),3),"")</f>
        <v/>
      </c>
      <c r="G441" s="121" t="str">
        <f t="array" ref="G441">IFERROR(INDEX($A$1:$C$100,SMALL(IF($A$1:$A$100&lt;&gt;"",ROW($A$1:$A$100)),ROW(441:441)),4),"")</f>
        <v/>
      </c>
    </row>
    <row r="442" spans="1:7" ht="16.5" x14ac:dyDescent="0.3">
      <c r="A442" t="str">
        <f>IF((ISNUMBER('Surety Calculations Form'!D481))=TRUE,'Surety Calculations Form'!D482,"")</f>
        <v/>
      </c>
      <c r="B442" t="str">
        <f>IF('Surety Calculations Form'!E482&gt;0,'Surety Calculations Form'!E482,"")</f>
        <v/>
      </c>
      <c r="C442" t="str">
        <f>IF('Surety Calculations Form'!A482&gt;0,'Surety Calculations Form'!A482,"")</f>
        <v/>
      </c>
      <c r="D442" s="121" t="str">
        <f t="array" ref="D442">IFERROR(INDEX($A$1:$A$100,SMALL(IF($A$1:$A$100&lt;&gt;"",ROW($A$1:$A$100)),ROW(442:442))),"")</f>
        <v/>
      </c>
      <c r="E442" s="121" t="str">
        <f t="array" ref="E442">IFERROR(INDEX($A$1:$A$100,SMALL(IF($A$1:$A$100&lt;&gt;"",ROW($A$1:$A$100)),ROW(442:442))),"")</f>
        <v/>
      </c>
      <c r="F442" s="121" t="str">
        <f t="array" ref="F442">IFERROR(INDEX($A$1:$C$180,SMALL(IF($A$1:$A$180&lt;&gt;"",ROW($A$1:$A$180)),ROW(442:442)),3),"")</f>
        <v/>
      </c>
      <c r="G442" s="121" t="str">
        <f t="array" ref="G442">IFERROR(INDEX($A$1:$C$100,SMALL(IF($A$1:$A$100&lt;&gt;"",ROW($A$1:$A$100)),ROW(442:442)),4),"")</f>
        <v/>
      </c>
    </row>
    <row r="443" spans="1:7" ht="16.5" x14ac:dyDescent="0.3">
      <c r="A443" t="str">
        <f>IF((ISNUMBER('Surety Calculations Form'!D482))=TRUE,'Surety Calculations Form'!D483,"")</f>
        <v/>
      </c>
      <c r="B443" t="str">
        <f>IF('Surety Calculations Form'!E483&gt;0,'Surety Calculations Form'!E483,"")</f>
        <v/>
      </c>
      <c r="C443" t="str">
        <f>IF('Surety Calculations Form'!A483&gt;0,'Surety Calculations Form'!A483,"")</f>
        <v/>
      </c>
      <c r="D443" s="121" t="str">
        <f t="array" ref="D443">IFERROR(INDEX($A$1:$A$100,SMALL(IF($A$1:$A$100&lt;&gt;"",ROW($A$1:$A$100)),ROW(443:443))),"")</f>
        <v/>
      </c>
      <c r="E443" s="121" t="str">
        <f t="array" ref="E443">IFERROR(INDEX($A$1:$A$100,SMALL(IF($A$1:$A$100&lt;&gt;"",ROW($A$1:$A$100)),ROW(443:443))),"")</f>
        <v/>
      </c>
      <c r="F443" s="121" t="str">
        <f t="array" ref="F443">IFERROR(INDEX($A$1:$C$180,SMALL(IF($A$1:$A$180&lt;&gt;"",ROW($A$1:$A$180)),ROW(443:443)),3),"")</f>
        <v/>
      </c>
      <c r="G443" s="121" t="str">
        <f t="array" ref="G443">IFERROR(INDEX($A$1:$C$100,SMALL(IF($A$1:$A$100&lt;&gt;"",ROW($A$1:$A$100)),ROW(443:443)),4),"")</f>
        <v/>
      </c>
    </row>
    <row r="444" spans="1:7" ht="16.5" x14ac:dyDescent="0.3">
      <c r="A444" t="str">
        <f>IF((ISNUMBER('Surety Calculations Form'!D483))=TRUE,'Surety Calculations Form'!D484,"")</f>
        <v/>
      </c>
      <c r="B444" t="str">
        <f>IF('Surety Calculations Form'!E484&gt;0,'Surety Calculations Form'!E484,"")</f>
        <v/>
      </c>
      <c r="C444" t="str">
        <f>IF('Surety Calculations Form'!A484&gt;0,'Surety Calculations Form'!A484,"")</f>
        <v/>
      </c>
      <c r="D444" s="121" t="str">
        <f t="array" ref="D444">IFERROR(INDEX($A$1:$A$100,SMALL(IF($A$1:$A$100&lt;&gt;"",ROW($A$1:$A$100)),ROW(444:444))),"")</f>
        <v/>
      </c>
      <c r="E444" s="121" t="str">
        <f t="array" ref="E444">IFERROR(INDEX($A$1:$A$100,SMALL(IF($A$1:$A$100&lt;&gt;"",ROW($A$1:$A$100)),ROW(444:444))),"")</f>
        <v/>
      </c>
      <c r="F444" s="121" t="str">
        <f t="array" ref="F444">IFERROR(INDEX($A$1:$C$180,SMALL(IF($A$1:$A$180&lt;&gt;"",ROW($A$1:$A$180)),ROW(444:444)),3),"")</f>
        <v/>
      </c>
      <c r="G444" s="121" t="str">
        <f t="array" ref="G444">IFERROR(INDEX($A$1:$C$100,SMALL(IF($A$1:$A$100&lt;&gt;"",ROW($A$1:$A$100)),ROW(444:444)),4),"")</f>
        <v/>
      </c>
    </row>
    <row r="445" spans="1:7" ht="16.5" x14ac:dyDescent="0.3">
      <c r="A445" t="str">
        <f>IF((ISNUMBER('Surety Calculations Form'!D484))=TRUE,'Surety Calculations Form'!D485,"")</f>
        <v/>
      </c>
      <c r="B445" t="str">
        <f>IF('Surety Calculations Form'!E485&gt;0,'Surety Calculations Form'!E485,"")</f>
        <v/>
      </c>
      <c r="C445" t="str">
        <f>IF('Surety Calculations Form'!A485&gt;0,'Surety Calculations Form'!A485,"")</f>
        <v/>
      </c>
      <c r="D445" s="121" t="str">
        <f t="array" ref="D445">IFERROR(INDEX($A$1:$A$100,SMALL(IF($A$1:$A$100&lt;&gt;"",ROW($A$1:$A$100)),ROW(445:445))),"")</f>
        <v/>
      </c>
      <c r="E445" s="121" t="str">
        <f t="array" ref="E445">IFERROR(INDEX($A$1:$A$100,SMALL(IF($A$1:$A$100&lt;&gt;"",ROW($A$1:$A$100)),ROW(445:445))),"")</f>
        <v/>
      </c>
      <c r="F445" s="121" t="str">
        <f t="array" ref="F445">IFERROR(INDEX($A$1:$C$180,SMALL(IF($A$1:$A$180&lt;&gt;"",ROW($A$1:$A$180)),ROW(445:445)),3),"")</f>
        <v/>
      </c>
      <c r="G445" s="121" t="str">
        <f t="array" ref="G445">IFERROR(INDEX($A$1:$C$100,SMALL(IF($A$1:$A$100&lt;&gt;"",ROW($A$1:$A$100)),ROW(445:445)),4),"")</f>
        <v/>
      </c>
    </row>
    <row r="446" spans="1:7" ht="16.5" x14ac:dyDescent="0.3">
      <c r="A446" t="str">
        <f>IF((ISNUMBER('Surety Calculations Form'!D485))=TRUE,'Surety Calculations Form'!D486,"")</f>
        <v/>
      </c>
      <c r="B446" t="str">
        <f>IF('Surety Calculations Form'!E486&gt;0,'Surety Calculations Form'!E486,"")</f>
        <v/>
      </c>
      <c r="C446" t="str">
        <f>IF('Surety Calculations Form'!A486&gt;0,'Surety Calculations Form'!A486,"")</f>
        <v/>
      </c>
      <c r="D446" s="121" t="str">
        <f t="array" ref="D446">IFERROR(INDEX($A$1:$A$100,SMALL(IF($A$1:$A$100&lt;&gt;"",ROW($A$1:$A$100)),ROW(446:446))),"")</f>
        <v/>
      </c>
      <c r="E446" s="121" t="str">
        <f t="array" ref="E446">IFERROR(INDEX($A$1:$A$100,SMALL(IF($A$1:$A$100&lt;&gt;"",ROW($A$1:$A$100)),ROW(446:446))),"")</f>
        <v/>
      </c>
      <c r="F446" s="121" t="str">
        <f t="array" ref="F446">IFERROR(INDEX($A$1:$C$180,SMALL(IF($A$1:$A$180&lt;&gt;"",ROW($A$1:$A$180)),ROW(446:446)),3),"")</f>
        <v/>
      </c>
      <c r="G446" s="121" t="str">
        <f t="array" ref="G446">IFERROR(INDEX($A$1:$C$100,SMALL(IF($A$1:$A$100&lt;&gt;"",ROW($A$1:$A$100)),ROW(446:446)),4),"")</f>
        <v/>
      </c>
    </row>
    <row r="447" spans="1:7" ht="16.5" x14ac:dyDescent="0.3">
      <c r="A447" t="str">
        <f>IF((ISNUMBER('Surety Calculations Form'!D486))=TRUE,'Surety Calculations Form'!D487,"")</f>
        <v/>
      </c>
      <c r="B447" t="str">
        <f>IF('Surety Calculations Form'!E487&gt;0,'Surety Calculations Form'!E487,"")</f>
        <v/>
      </c>
      <c r="C447" t="str">
        <f>IF('Surety Calculations Form'!A487&gt;0,'Surety Calculations Form'!A487,"")</f>
        <v/>
      </c>
      <c r="D447" s="121" t="str">
        <f t="array" ref="D447">IFERROR(INDEX($A$1:$A$100,SMALL(IF($A$1:$A$100&lt;&gt;"",ROW($A$1:$A$100)),ROW(447:447))),"")</f>
        <v/>
      </c>
      <c r="E447" s="121" t="str">
        <f t="array" ref="E447">IFERROR(INDEX($A$1:$A$100,SMALL(IF($A$1:$A$100&lt;&gt;"",ROW($A$1:$A$100)),ROW(447:447))),"")</f>
        <v/>
      </c>
      <c r="F447" s="121" t="str">
        <f t="array" ref="F447">IFERROR(INDEX($A$1:$C$180,SMALL(IF($A$1:$A$180&lt;&gt;"",ROW($A$1:$A$180)),ROW(447:447)),3),"")</f>
        <v/>
      </c>
      <c r="G447" s="121" t="str">
        <f t="array" ref="G447">IFERROR(INDEX($A$1:$C$100,SMALL(IF($A$1:$A$100&lt;&gt;"",ROW($A$1:$A$100)),ROW(447:447)),4),"")</f>
        <v/>
      </c>
    </row>
    <row r="448" spans="1:7" ht="16.5" x14ac:dyDescent="0.3">
      <c r="A448" t="str">
        <f>IF((ISNUMBER('Surety Calculations Form'!D487))=TRUE,'Surety Calculations Form'!D488,"")</f>
        <v/>
      </c>
      <c r="B448" t="str">
        <f>IF('Surety Calculations Form'!E488&gt;0,'Surety Calculations Form'!E488,"")</f>
        <v/>
      </c>
      <c r="C448" t="str">
        <f>IF('Surety Calculations Form'!A488&gt;0,'Surety Calculations Form'!A488,"")</f>
        <v/>
      </c>
      <c r="D448" s="121" t="str">
        <f t="array" ref="D448">IFERROR(INDEX($A$1:$A$100,SMALL(IF($A$1:$A$100&lt;&gt;"",ROW($A$1:$A$100)),ROW(448:448))),"")</f>
        <v/>
      </c>
      <c r="E448" s="121" t="str">
        <f t="array" ref="E448">IFERROR(INDEX($A$1:$A$100,SMALL(IF($A$1:$A$100&lt;&gt;"",ROW($A$1:$A$100)),ROW(448:448))),"")</f>
        <v/>
      </c>
      <c r="F448" s="121" t="str">
        <f t="array" ref="F448">IFERROR(INDEX($A$1:$C$180,SMALL(IF($A$1:$A$180&lt;&gt;"",ROW($A$1:$A$180)),ROW(448:448)),3),"")</f>
        <v/>
      </c>
      <c r="G448" s="121" t="str">
        <f t="array" ref="G448">IFERROR(INDEX($A$1:$C$100,SMALL(IF($A$1:$A$100&lt;&gt;"",ROW($A$1:$A$100)),ROW(448:448)),4),"")</f>
        <v/>
      </c>
    </row>
    <row r="449" spans="1:7" ht="16.5" x14ac:dyDescent="0.3">
      <c r="A449" t="str">
        <f>IF((ISNUMBER('Surety Calculations Form'!D488))=TRUE,'Surety Calculations Form'!D489,"")</f>
        <v/>
      </c>
      <c r="B449" t="str">
        <f>IF('Surety Calculations Form'!E489&gt;0,'Surety Calculations Form'!E489,"")</f>
        <v/>
      </c>
      <c r="C449" t="str">
        <f>IF('Surety Calculations Form'!A489&gt;0,'Surety Calculations Form'!A489,"")</f>
        <v/>
      </c>
      <c r="D449" s="121" t="str">
        <f t="array" ref="D449">IFERROR(INDEX($A$1:$A$100,SMALL(IF($A$1:$A$100&lt;&gt;"",ROW($A$1:$A$100)),ROW(449:449))),"")</f>
        <v/>
      </c>
      <c r="E449" s="121" t="str">
        <f t="array" ref="E449">IFERROR(INDEX($A$1:$A$100,SMALL(IF($A$1:$A$100&lt;&gt;"",ROW($A$1:$A$100)),ROW(449:449))),"")</f>
        <v/>
      </c>
      <c r="F449" s="121" t="str">
        <f t="array" ref="F449">IFERROR(INDEX($A$1:$C$180,SMALL(IF($A$1:$A$180&lt;&gt;"",ROW($A$1:$A$180)),ROW(449:449)),3),"")</f>
        <v/>
      </c>
      <c r="G449" s="121" t="str">
        <f t="array" ref="G449">IFERROR(INDEX($A$1:$C$100,SMALL(IF($A$1:$A$100&lt;&gt;"",ROW($A$1:$A$100)),ROW(449:449)),4),"")</f>
        <v/>
      </c>
    </row>
    <row r="450" spans="1:7" ht="16.5" x14ac:dyDescent="0.3">
      <c r="A450" t="str">
        <f>IF((ISNUMBER('Surety Calculations Form'!D489))=TRUE,'Surety Calculations Form'!D490,"")</f>
        <v/>
      </c>
      <c r="B450" t="str">
        <f>IF('Surety Calculations Form'!E490&gt;0,'Surety Calculations Form'!E490,"")</f>
        <v/>
      </c>
      <c r="C450" t="str">
        <f>IF('Surety Calculations Form'!A490&gt;0,'Surety Calculations Form'!A490,"")</f>
        <v/>
      </c>
      <c r="D450" s="121" t="str">
        <f t="array" ref="D450">IFERROR(INDEX($A$1:$A$100,SMALL(IF($A$1:$A$100&lt;&gt;"",ROW($A$1:$A$100)),ROW(450:450))),"")</f>
        <v/>
      </c>
      <c r="E450" s="121" t="str">
        <f t="array" ref="E450">IFERROR(INDEX($A$1:$A$100,SMALL(IF($A$1:$A$100&lt;&gt;"",ROW($A$1:$A$100)),ROW(450:450))),"")</f>
        <v/>
      </c>
      <c r="F450" s="121" t="str">
        <f t="array" ref="F450">IFERROR(INDEX($A$1:$C$180,SMALL(IF($A$1:$A$180&lt;&gt;"",ROW($A$1:$A$180)),ROW(450:450)),3),"")</f>
        <v/>
      </c>
      <c r="G450" s="121" t="str">
        <f t="array" ref="G450">IFERROR(INDEX($A$1:$C$100,SMALL(IF($A$1:$A$100&lt;&gt;"",ROW($A$1:$A$100)),ROW(450:450)),4),"")</f>
        <v/>
      </c>
    </row>
    <row r="451" spans="1:7" ht="16.5" x14ac:dyDescent="0.3">
      <c r="A451" t="str">
        <f>IF((ISNUMBER('Surety Calculations Form'!D490))=TRUE,'Surety Calculations Form'!D491,"")</f>
        <v/>
      </c>
      <c r="B451" t="str">
        <f>IF('Surety Calculations Form'!E491&gt;0,'Surety Calculations Form'!E491,"")</f>
        <v/>
      </c>
      <c r="C451" t="str">
        <f>IF('Surety Calculations Form'!A491&gt;0,'Surety Calculations Form'!A491,"")</f>
        <v/>
      </c>
      <c r="D451" s="121" t="str">
        <f t="array" ref="D451">IFERROR(INDEX($A$1:$A$100,SMALL(IF($A$1:$A$100&lt;&gt;"",ROW($A$1:$A$100)),ROW(451:451))),"")</f>
        <v/>
      </c>
      <c r="E451" s="121" t="str">
        <f t="array" ref="E451">IFERROR(INDEX($A$1:$A$100,SMALL(IF($A$1:$A$100&lt;&gt;"",ROW($A$1:$A$100)),ROW(451:451))),"")</f>
        <v/>
      </c>
      <c r="F451" s="121" t="str">
        <f t="array" ref="F451">IFERROR(INDEX($A$1:$C$180,SMALL(IF($A$1:$A$180&lt;&gt;"",ROW($A$1:$A$180)),ROW(451:451)),3),"")</f>
        <v/>
      </c>
      <c r="G451" s="121" t="str">
        <f t="array" ref="G451">IFERROR(INDEX($A$1:$C$100,SMALL(IF($A$1:$A$100&lt;&gt;"",ROW($A$1:$A$100)),ROW(451:451)),4),"")</f>
        <v/>
      </c>
    </row>
    <row r="452" spans="1:7" ht="16.5" x14ac:dyDescent="0.3">
      <c r="A452" t="str">
        <f>IF((ISNUMBER('Surety Calculations Form'!D491))=TRUE,'Surety Calculations Form'!D492,"")</f>
        <v/>
      </c>
      <c r="B452" t="str">
        <f>IF('Surety Calculations Form'!E492&gt;0,'Surety Calculations Form'!E492,"")</f>
        <v/>
      </c>
      <c r="C452" t="str">
        <f>IF('Surety Calculations Form'!A492&gt;0,'Surety Calculations Form'!A492,"")</f>
        <v/>
      </c>
      <c r="D452" s="121" t="str">
        <f t="array" ref="D452">IFERROR(INDEX($A$1:$A$100,SMALL(IF($A$1:$A$100&lt;&gt;"",ROW($A$1:$A$100)),ROW(452:452))),"")</f>
        <v/>
      </c>
      <c r="E452" s="121" t="str">
        <f t="array" ref="E452">IFERROR(INDEX($A$1:$A$100,SMALL(IF($A$1:$A$100&lt;&gt;"",ROW($A$1:$A$100)),ROW(452:452))),"")</f>
        <v/>
      </c>
      <c r="F452" s="121" t="str">
        <f t="array" ref="F452">IFERROR(INDEX($A$1:$C$180,SMALL(IF($A$1:$A$180&lt;&gt;"",ROW($A$1:$A$180)),ROW(452:452)),3),"")</f>
        <v/>
      </c>
      <c r="G452" s="121" t="str">
        <f t="array" ref="G452">IFERROR(INDEX($A$1:$C$100,SMALL(IF($A$1:$A$100&lt;&gt;"",ROW($A$1:$A$100)),ROW(452:452)),4),"")</f>
        <v/>
      </c>
    </row>
    <row r="453" spans="1:7" ht="16.5" x14ac:dyDescent="0.3">
      <c r="A453" t="str">
        <f>IF((ISNUMBER('Surety Calculations Form'!D492))=TRUE,'Surety Calculations Form'!D493,"")</f>
        <v/>
      </c>
      <c r="B453" t="str">
        <f>IF('Surety Calculations Form'!E493&gt;0,'Surety Calculations Form'!E493,"")</f>
        <v/>
      </c>
      <c r="C453" t="str">
        <f>IF('Surety Calculations Form'!A493&gt;0,'Surety Calculations Form'!A493,"")</f>
        <v/>
      </c>
      <c r="D453" s="121" t="str">
        <f t="array" ref="D453">IFERROR(INDEX($A$1:$A$100,SMALL(IF($A$1:$A$100&lt;&gt;"",ROW($A$1:$A$100)),ROW(453:453))),"")</f>
        <v/>
      </c>
      <c r="E453" s="121" t="str">
        <f t="array" ref="E453">IFERROR(INDEX($A$1:$A$100,SMALL(IF($A$1:$A$100&lt;&gt;"",ROW($A$1:$A$100)),ROW(453:453))),"")</f>
        <v/>
      </c>
      <c r="F453" s="121" t="str">
        <f t="array" ref="F453">IFERROR(INDEX($A$1:$C$180,SMALL(IF($A$1:$A$180&lt;&gt;"",ROW($A$1:$A$180)),ROW(453:453)),3),"")</f>
        <v/>
      </c>
      <c r="G453" s="121" t="str">
        <f t="array" ref="G453">IFERROR(INDEX($A$1:$C$100,SMALL(IF($A$1:$A$100&lt;&gt;"",ROW($A$1:$A$100)),ROW(453:453)),4),"")</f>
        <v/>
      </c>
    </row>
    <row r="454" spans="1:7" ht="16.5" x14ac:dyDescent="0.3">
      <c r="A454" t="str">
        <f>IF((ISNUMBER('Surety Calculations Form'!D493))=TRUE,'Surety Calculations Form'!D494,"")</f>
        <v/>
      </c>
      <c r="B454" t="str">
        <f>IF('Surety Calculations Form'!E494&gt;0,'Surety Calculations Form'!E494,"")</f>
        <v/>
      </c>
      <c r="C454" t="str">
        <f>IF('Surety Calculations Form'!A494&gt;0,'Surety Calculations Form'!A494,"")</f>
        <v/>
      </c>
      <c r="D454" s="121" t="str">
        <f t="array" ref="D454">IFERROR(INDEX($A$1:$A$100,SMALL(IF($A$1:$A$100&lt;&gt;"",ROW($A$1:$A$100)),ROW(454:454))),"")</f>
        <v/>
      </c>
      <c r="E454" s="121" t="str">
        <f t="array" ref="E454">IFERROR(INDEX($A$1:$A$100,SMALL(IF($A$1:$A$100&lt;&gt;"",ROW($A$1:$A$100)),ROW(454:454))),"")</f>
        <v/>
      </c>
      <c r="F454" s="121" t="str">
        <f t="array" ref="F454">IFERROR(INDEX($A$1:$C$180,SMALL(IF($A$1:$A$180&lt;&gt;"",ROW($A$1:$A$180)),ROW(454:454)),3),"")</f>
        <v/>
      </c>
      <c r="G454" s="121" t="str">
        <f t="array" ref="G454">IFERROR(INDEX($A$1:$C$100,SMALL(IF($A$1:$A$100&lt;&gt;"",ROW($A$1:$A$100)),ROW(454:454)),4),"")</f>
        <v/>
      </c>
    </row>
    <row r="455" spans="1:7" ht="16.5" x14ac:dyDescent="0.3">
      <c r="A455" t="str">
        <f>IF((ISNUMBER('Surety Calculations Form'!D494))=TRUE,'Surety Calculations Form'!D495,"")</f>
        <v/>
      </c>
      <c r="B455" t="str">
        <f>IF('Surety Calculations Form'!E495&gt;0,'Surety Calculations Form'!E495,"")</f>
        <v/>
      </c>
      <c r="C455" t="str">
        <f>IF('Surety Calculations Form'!A495&gt;0,'Surety Calculations Form'!A495,"")</f>
        <v/>
      </c>
      <c r="D455" s="121" t="str">
        <f t="array" ref="D455">IFERROR(INDEX($A$1:$A$100,SMALL(IF($A$1:$A$100&lt;&gt;"",ROW($A$1:$A$100)),ROW(455:455))),"")</f>
        <v/>
      </c>
      <c r="E455" s="121" t="str">
        <f t="array" ref="E455">IFERROR(INDEX($A$1:$A$100,SMALL(IF($A$1:$A$100&lt;&gt;"",ROW($A$1:$A$100)),ROW(455:455))),"")</f>
        <v/>
      </c>
      <c r="F455" s="121" t="str">
        <f t="array" ref="F455">IFERROR(INDEX($A$1:$C$180,SMALL(IF($A$1:$A$180&lt;&gt;"",ROW($A$1:$A$180)),ROW(455:455)),3),"")</f>
        <v/>
      </c>
      <c r="G455" s="121" t="str">
        <f t="array" ref="G455">IFERROR(INDEX($A$1:$C$100,SMALL(IF($A$1:$A$100&lt;&gt;"",ROW($A$1:$A$100)),ROW(455:455)),4),"")</f>
        <v/>
      </c>
    </row>
    <row r="456" spans="1:7" ht="16.5" x14ac:dyDescent="0.3">
      <c r="A456" t="str">
        <f>IF((ISNUMBER('Surety Calculations Form'!D495))=TRUE,'Surety Calculations Form'!D496,"")</f>
        <v/>
      </c>
      <c r="B456" t="str">
        <f>IF('Surety Calculations Form'!E496&gt;0,'Surety Calculations Form'!E496,"")</f>
        <v/>
      </c>
      <c r="C456" t="str">
        <f>IF('Surety Calculations Form'!A496&gt;0,'Surety Calculations Form'!A496,"")</f>
        <v/>
      </c>
      <c r="D456" s="121" t="str">
        <f t="array" ref="D456">IFERROR(INDEX($A$1:$A$100,SMALL(IF($A$1:$A$100&lt;&gt;"",ROW($A$1:$A$100)),ROW(456:456))),"")</f>
        <v/>
      </c>
      <c r="E456" s="121" t="str">
        <f t="array" ref="E456">IFERROR(INDEX($A$1:$A$100,SMALL(IF($A$1:$A$100&lt;&gt;"",ROW($A$1:$A$100)),ROW(456:456))),"")</f>
        <v/>
      </c>
      <c r="F456" s="121" t="str">
        <f t="array" ref="F456">IFERROR(INDEX($A$1:$C$180,SMALL(IF($A$1:$A$180&lt;&gt;"",ROW($A$1:$A$180)),ROW(456:456)),3),"")</f>
        <v/>
      </c>
      <c r="G456" s="121" t="str">
        <f t="array" ref="G456">IFERROR(INDEX($A$1:$C$100,SMALL(IF($A$1:$A$100&lt;&gt;"",ROW($A$1:$A$100)),ROW(456:456)),4),"")</f>
        <v/>
      </c>
    </row>
    <row r="457" spans="1:7" ht="16.5" x14ac:dyDescent="0.3">
      <c r="A457" t="str">
        <f>IF((ISNUMBER('Surety Calculations Form'!D496))=TRUE,'Surety Calculations Form'!D497,"")</f>
        <v/>
      </c>
      <c r="B457" t="str">
        <f>IF('Surety Calculations Form'!E497&gt;0,'Surety Calculations Form'!E497,"")</f>
        <v/>
      </c>
      <c r="C457" t="str">
        <f>IF('Surety Calculations Form'!A497&gt;0,'Surety Calculations Form'!A497,"")</f>
        <v/>
      </c>
      <c r="D457" s="121" t="str">
        <f t="array" ref="D457">IFERROR(INDEX($A$1:$A$100,SMALL(IF($A$1:$A$100&lt;&gt;"",ROW($A$1:$A$100)),ROW(457:457))),"")</f>
        <v/>
      </c>
      <c r="E457" s="121" t="str">
        <f t="array" ref="E457">IFERROR(INDEX($A$1:$A$100,SMALL(IF($A$1:$A$100&lt;&gt;"",ROW($A$1:$A$100)),ROW(457:457))),"")</f>
        <v/>
      </c>
      <c r="F457" s="121" t="str">
        <f t="array" ref="F457">IFERROR(INDEX($A$1:$C$180,SMALL(IF($A$1:$A$180&lt;&gt;"",ROW($A$1:$A$180)),ROW(457:457)),3),"")</f>
        <v/>
      </c>
      <c r="G457" s="121" t="str">
        <f t="array" ref="G457">IFERROR(INDEX($A$1:$C$100,SMALL(IF($A$1:$A$100&lt;&gt;"",ROW($A$1:$A$100)),ROW(457:457)),4),"")</f>
        <v/>
      </c>
    </row>
    <row r="458" spans="1:7" ht="16.5" x14ac:dyDescent="0.3">
      <c r="A458" t="str">
        <f>IF((ISNUMBER('Surety Calculations Form'!D497))=TRUE,'Surety Calculations Form'!D498,"")</f>
        <v/>
      </c>
      <c r="B458" t="str">
        <f>IF('Surety Calculations Form'!E498&gt;0,'Surety Calculations Form'!E498,"")</f>
        <v/>
      </c>
      <c r="C458" t="str">
        <f>IF('Surety Calculations Form'!A498&gt;0,'Surety Calculations Form'!A498,"")</f>
        <v/>
      </c>
      <c r="D458" s="121" t="str">
        <f t="array" ref="D458">IFERROR(INDEX($A$1:$A$100,SMALL(IF($A$1:$A$100&lt;&gt;"",ROW($A$1:$A$100)),ROW(458:458))),"")</f>
        <v/>
      </c>
      <c r="E458" s="121" t="str">
        <f t="array" ref="E458">IFERROR(INDEX($A$1:$A$100,SMALL(IF($A$1:$A$100&lt;&gt;"",ROW($A$1:$A$100)),ROW(458:458))),"")</f>
        <v/>
      </c>
      <c r="F458" s="121" t="str">
        <f t="array" ref="F458">IFERROR(INDEX($A$1:$C$180,SMALL(IF($A$1:$A$180&lt;&gt;"",ROW($A$1:$A$180)),ROW(458:458)),3),"")</f>
        <v/>
      </c>
      <c r="G458" s="121" t="str">
        <f t="array" ref="G458">IFERROR(INDEX($A$1:$C$100,SMALL(IF($A$1:$A$100&lt;&gt;"",ROW($A$1:$A$100)),ROW(458:458)),4),"")</f>
        <v/>
      </c>
    </row>
    <row r="459" spans="1:7" ht="16.5" x14ac:dyDescent="0.3">
      <c r="A459" t="str">
        <f>IF((ISNUMBER('Surety Calculations Form'!D498))=TRUE,'Surety Calculations Form'!D499,"")</f>
        <v/>
      </c>
      <c r="B459" t="str">
        <f>IF('Surety Calculations Form'!E499&gt;0,'Surety Calculations Form'!E499,"")</f>
        <v/>
      </c>
      <c r="C459" t="str">
        <f>IF('Surety Calculations Form'!A499&gt;0,'Surety Calculations Form'!A499,"")</f>
        <v/>
      </c>
      <c r="D459" s="121" t="str">
        <f t="array" ref="D459">IFERROR(INDEX($A$1:$A$100,SMALL(IF($A$1:$A$100&lt;&gt;"",ROW($A$1:$A$100)),ROW(459:459))),"")</f>
        <v/>
      </c>
      <c r="E459" s="121" t="str">
        <f t="array" ref="E459">IFERROR(INDEX($A$1:$A$100,SMALL(IF($A$1:$A$100&lt;&gt;"",ROW($A$1:$A$100)),ROW(459:459))),"")</f>
        <v/>
      </c>
      <c r="F459" s="121" t="str">
        <f t="array" ref="F459">IFERROR(INDEX($A$1:$C$180,SMALL(IF($A$1:$A$180&lt;&gt;"",ROW($A$1:$A$180)),ROW(459:459)),3),"")</f>
        <v/>
      </c>
      <c r="G459" s="121" t="str">
        <f t="array" ref="G459">IFERROR(INDEX($A$1:$C$100,SMALL(IF($A$1:$A$100&lt;&gt;"",ROW($A$1:$A$100)),ROW(459:459)),4),"")</f>
        <v/>
      </c>
    </row>
    <row r="460" spans="1:7" ht="16.5" x14ac:dyDescent="0.3">
      <c r="A460" t="str">
        <f>IF((ISNUMBER('Surety Calculations Form'!D499))=TRUE,'Surety Calculations Form'!D500,"")</f>
        <v/>
      </c>
      <c r="B460" t="str">
        <f>IF('Surety Calculations Form'!E500&gt;0,'Surety Calculations Form'!E500,"")</f>
        <v/>
      </c>
      <c r="C460" t="str">
        <f>IF('Surety Calculations Form'!A500&gt;0,'Surety Calculations Form'!A500,"")</f>
        <v/>
      </c>
      <c r="D460" s="121" t="str">
        <f t="array" ref="D460">IFERROR(INDEX($A$1:$A$100,SMALL(IF($A$1:$A$100&lt;&gt;"",ROW($A$1:$A$100)),ROW(460:460))),"")</f>
        <v/>
      </c>
      <c r="E460" s="121" t="str">
        <f t="array" ref="E460">IFERROR(INDEX($A$1:$A$100,SMALL(IF($A$1:$A$100&lt;&gt;"",ROW($A$1:$A$100)),ROW(460:460))),"")</f>
        <v/>
      </c>
      <c r="F460" s="121" t="str">
        <f t="array" ref="F460">IFERROR(INDEX($A$1:$C$180,SMALL(IF($A$1:$A$180&lt;&gt;"",ROW($A$1:$A$180)),ROW(460:460)),3),"")</f>
        <v/>
      </c>
      <c r="G460" s="121" t="str">
        <f t="array" ref="G460">IFERROR(INDEX($A$1:$C$100,SMALL(IF($A$1:$A$100&lt;&gt;"",ROW($A$1:$A$100)),ROW(460:460)),4),"")</f>
        <v/>
      </c>
    </row>
    <row r="461" spans="1:7" ht="16.5" x14ac:dyDescent="0.3">
      <c r="A461" t="str">
        <f>IF((ISNUMBER('Surety Calculations Form'!D500))=TRUE,'Surety Calculations Form'!D501,"")</f>
        <v/>
      </c>
      <c r="B461" t="str">
        <f>IF('Surety Calculations Form'!E501&gt;0,'Surety Calculations Form'!E501,"")</f>
        <v/>
      </c>
      <c r="C461" t="str">
        <f>IF('Surety Calculations Form'!A501&gt;0,'Surety Calculations Form'!A501,"")</f>
        <v/>
      </c>
      <c r="D461" s="121" t="str">
        <f t="array" ref="D461">IFERROR(INDEX($A$1:$A$100,SMALL(IF($A$1:$A$100&lt;&gt;"",ROW($A$1:$A$100)),ROW(461:461))),"")</f>
        <v/>
      </c>
      <c r="E461" s="121" t="str">
        <f t="array" ref="E461">IFERROR(INDEX($A$1:$A$100,SMALL(IF($A$1:$A$100&lt;&gt;"",ROW($A$1:$A$100)),ROW(461:461))),"")</f>
        <v/>
      </c>
      <c r="F461" s="121" t="str">
        <f t="array" ref="F461">IFERROR(INDEX($A$1:$C$180,SMALL(IF($A$1:$A$180&lt;&gt;"",ROW($A$1:$A$180)),ROW(461:461)),3),"")</f>
        <v/>
      </c>
      <c r="G461" s="121" t="str">
        <f t="array" ref="G461">IFERROR(INDEX($A$1:$C$100,SMALL(IF($A$1:$A$100&lt;&gt;"",ROW($A$1:$A$100)),ROW(461:461)),4),"")</f>
        <v/>
      </c>
    </row>
    <row r="462" spans="1:7" ht="16.5" x14ac:dyDescent="0.3">
      <c r="A462" t="str">
        <f>IF((ISNUMBER('Surety Calculations Form'!D501))=TRUE,'Surety Calculations Form'!D502,"")</f>
        <v/>
      </c>
      <c r="B462" t="str">
        <f>IF('Surety Calculations Form'!E502&gt;0,'Surety Calculations Form'!E502,"")</f>
        <v/>
      </c>
      <c r="C462" t="str">
        <f>IF('Surety Calculations Form'!A502&gt;0,'Surety Calculations Form'!A502,"")</f>
        <v/>
      </c>
      <c r="D462" s="121" t="str">
        <f t="array" ref="D462">IFERROR(INDEX($A$1:$A$100,SMALL(IF($A$1:$A$100&lt;&gt;"",ROW($A$1:$A$100)),ROW(462:462))),"")</f>
        <v/>
      </c>
      <c r="E462" s="121" t="str">
        <f t="array" ref="E462">IFERROR(INDEX($A$1:$A$100,SMALL(IF($A$1:$A$100&lt;&gt;"",ROW($A$1:$A$100)),ROW(462:462))),"")</f>
        <v/>
      </c>
      <c r="F462" s="121" t="str">
        <f t="array" ref="F462">IFERROR(INDEX($A$1:$C$180,SMALL(IF($A$1:$A$180&lt;&gt;"",ROW($A$1:$A$180)),ROW(462:462)),3),"")</f>
        <v/>
      </c>
      <c r="G462" s="121" t="str">
        <f t="array" ref="G462">IFERROR(INDEX($A$1:$C$100,SMALL(IF($A$1:$A$100&lt;&gt;"",ROW($A$1:$A$100)),ROW(462:462)),4),"")</f>
        <v/>
      </c>
    </row>
    <row r="463" spans="1:7" ht="16.5" x14ac:dyDescent="0.3">
      <c r="A463" t="str">
        <f>IF((ISNUMBER('Surety Calculations Form'!D502))=TRUE,'Surety Calculations Form'!D503,"")</f>
        <v/>
      </c>
      <c r="B463" t="str">
        <f>IF('Surety Calculations Form'!E503&gt;0,'Surety Calculations Form'!E503,"")</f>
        <v/>
      </c>
      <c r="C463" t="str">
        <f>IF('Surety Calculations Form'!A503&gt;0,'Surety Calculations Form'!A503,"")</f>
        <v/>
      </c>
      <c r="D463" s="121" t="str">
        <f t="array" ref="D463">IFERROR(INDEX($A$1:$A$100,SMALL(IF($A$1:$A$100&lt;&gt;"",ROW($A$1:$A$100)),ROW(463:463))),"")</f>
        <v/>
      </c>
      <c r="E463" s="121" t="str">
        <f t="array" ref="E463">IFERROR(INDEX($A$1:$A$100,SMALL(IF($A$1:$A$100&lt;&gt;"",ROW($A$1:$A$100)),ROW(463:463))),"")</f>
        <v/>
      </c>
      <c r="F463" s="121" t="str">
        <f t="array" ref="F463">IFERROR(INDEX($A$1:$C$180,SMALL(IF($A$1:$A$180&lt;&gt;"",ROW($A$1:$A$180)),ROW(463:463)),3),"")</f>
        <v/>
      </c>
      <c r="G463" s="121" t="str">
        <f t="array" ref="G463">IFERROR(INDEX($A$1:$C$100,SMALL(IF($A$1:$A$100&lt;&gt;"",ROW($A$1:$A$100)),ROW(463:463)),4),"")</f>
        <v/>
      </c>
    </row>
    <row r="464" spans="1:7" ht="16.5" x14ac:dyDescent="0.3">
      <c r="A464" t="str">
        <f>IF((ISNUMBER('Surety Calculations Form'!D503))=TRUE,'Surety Calculations Form'!D504,"")</f>
        <v/>
      </c>
      <c r="B464" t="str">
        <f>IF('Surety Calculations Form'!E504&gt;0,'Surety Calculations Form'!E504,"")</f>
        <v/>
      </c>
      <c r="C464" t="str">
        <f>IF('Surety Calculations Form'!A504&gt;0,'Surety Calculations Form'!A504,"")</f>
        <v/>
      </c>
      <c r="D464" s="121" t="str">
        <f t="array" ref="D464">IFERROR(INDEX($A$1:$A$100,SMALL(IF($A$1:$A$100&lt;&gt;"",ROW($A$1:$A$100)),ROW(464:464))),"")</f>
        <v/>
      </c>
      <c r="E464" s="121" t="str">
        <f t="array" ref="E464">IFERROR(INDEX($A$1:$A$100,SMALL(IF($A$1:$A$100&lt;&gt;"",ROW($A$1:$A$100)),ROW(464:464))),"")</f>
        <v/>
      </c>
      <c r="F464" s="121" t="str">
        <f t="array" ref="F464">IFERROR(INDEX($A$1:$C$180,SMALL(IF($A$1:$A$180&lt;&gt;"",ROW($A$1:$A$180)),ROW(464:464)),3),"")</f>
        <v/>
      </c>
      <c r="G464" s="121" t="str">
        <f t="array" ref="G464">IFERROR(INDEX($A$1:$C$100,SMALL(IF($A$1:$A$100&lt;&gt;"",ROW($A$1:$A$100)),ROW(464:464)),4),"")</f>
        <v/>
      </c>
    </row>
    <row r="465" spans="1:7" ht="16.5" x14ac:dyDescent="0.3">
      <c r="A465" t="str">
        <f>IF((ISNUMBER('Surety Calculations Form'!D504))=TRUE,'Surety Calculations Form'!D505,"")</f>
        <v/>
      </c>
      <c r="B465" t="str">
        <f>IF('Surety Calculations Form'!E505&gt;0,'Surety Calculations Form'!E505,"")</f>
        <v/>
      </c>
      <c r="C465" t="str">
        <f>IF('Surety Calculations Form'!A505&gt;0,'Surety Calculations Form'!A505,"")</f>
        <v/>
      </c>
      <c r="D465" s="121" t="str">
        <f t="array" ref="D465">IFERROR(INDEX($A$1:$A$100,SMALL(IF($A$1:$A$100&lt;&gt;"",ROW($A$1:$A$100)),ROW(465:465))),"")</f>
        <v/>
      </c>
      <c r="E465" s="121" t="str">
        <f t="array" ref="E465">IFERROR(INDEX($A$1:$A$100,SMALL(IF($A$1:$A$100&lt;&gt;"",ROW($A$1:$A$100)),ROW(465:465))),"")</f>
        <v/>
      </c>
      <c r="F465" s="121" t="str">
        <f t="array" ref="F465">IFERROR(INDEX($A$1:$C$180,SMALL(IF($A$1:$A$180&lt;&gt;"",ROW($A$1:$A$180)),ROW(465:465)),3),"")</f>
        <v/>
      </c>
      <c r="G465" s="121" t="str">
        <f t="array" ref="G465">IFERROR(INDEX($A$1:$C$100,SMALL(IF($A$1:$A$100&lt;&gt;"",ROW($A$1:$A$100)),ROW(465:465)),4),"")</f>
        <v/>
      </c>
    </row>
    <row r="466" spans="1:7" ht="16.5" x14ac:dyDescent="0.3">
      <c r="A466" t="str">
        <f>IF((ISNUMBER('Surety Calculations Form'!D505))=TRUE,'Surety Calculations Form'!D506,"")</f>
        <v/>
      </c>
      <c r="B466" t="str">
        <f>IF('Surety Calculations Form'!E506&gt;0,'Surety Calculations Form'!E506,"")</f>
        <v/>
      </c>
      <c r="C466" t="str">
        <f>IF('Surety Calculations Form'!A506&gt;0,'Surety Calculations Form'!A506,"")</f>
        <v/>
      </c>
      <c r="D466" s="121" t="str">
        <f t="array" ref="D466">IFERROR(INDEX($A$1:$A$100,SMALL(IF($A$1:$A$100&lt;&gt;"",ROW($A$1:$A$100)),ROW(466:466))),"")</f>
        <v/>
      </c>
      <c r="E466" s="121" t="str">
        <f t="array" ref="E466">IFERROR(INDEX($A$1:$A$100,SMALL(IF($A$1:$A$100&lt;&gt;"",ROW($A$1:$A$100)),ROW(466:466))),"")</f>
        <v/>
      </c>
      <c r="F466" s="121" t="str">
        <f t="array" ref="F466">IFERROR(INDEX($A$1:$C$180,SMALL(IF($A$1:$A$180&lt;&gt;"",ROW($A$1:$A$180)),ROW(466:466)),3),"")</f>
        <v/>
      </c>
      <c r="G466" s="121" t="str">
        <f t="array" ref="G466">IFERROR(INDEX($A$1:$C$100,SMALL(IF($A$1:$A$100&lt;&gt;"",ROW($A$1:$A$100)),ROW(466:466)),4),"")</f>
        <v/>
      </c>
    </row>
    <row r="467" spans="1:7" ht="16.5" x14ac:dyDescent="0.3">
      <c r="A467" t="str">
        <f>IF((ISNUMBER('Surety Calculations Form'!D506))=TRUE,'Surety Calculations Form'!D507,"")</f>
        <v/>
      </c>
      <c r="B467" t="str">
        <f>IF('Surety Calculations Form'!E507&gt;0,'Surety Calculations Form'!E507,"")</f>
        <v/>
      </c>
      <c r="C467" t="str">
        <f>IF('Surety Calculations Form'!A507&gt;0,'Surety Calculations Form'!A507,"")</f>
        <v/>
      </c>
      <c r="D467" s="121" t="str">
        <f t="array" ref="D467">IFERROR(INDEX($A$1:$A$100,SMALL(IF($A$1:$A$100&lt;&gt;"",ROW($A$1:$A$100)),ROW(467:467))),"")</f>
        <v/>
      </c>
      <c r="E467" s="121" t="str">
        <f t="array" ref="E467">IFERROR(INDEX($A$1:$A$100,SMALL(IF($A$1:$A$100&lt;&gt;"",ROW($A$1:$A$100)),ROW(467:467))),"")</f>
        <v/>
      </c>
      <c r="F467" s="121" t="str">
        <f t="array" ref="F467">IFERROR(INDEX($A$1:$C$180,SMALL(IF($A$1:$A$180&lt;&gt;"",ROW($A$1:$A$180)),ROW(467:467)),3),"")</f>
        <v/>
      </c>
      <c r="G467" s="121" t="str">
        <f t="array" ref="G467">IFERROR(INDEX($A$1:$C$100,SMALL(IF($A$1:$A$100&lt;&gt;"",ROW($A$1:$A$100)),ROW(467:467)),4),"")</f>
        <v/>
      </c>
    </row>
    <row r="468" spans="1:7" ht="16.5" x14ac:dyDescent="0.3">
      <c r="A468" t="str">
        <f>IF((ISNUMBER('Surety Calculations Form'!D507))=TRUE,'Surety Calculations Form'!D508,"")</f>
        <v/>
      </c>
      <c r="B468" t="str">
        <f>IF('Surety Calculations Form'!E508&gt;0,'Surety Calculations Form'!E508,"")</f>
        <v/>
      </c>
      <c r="C468" t="str">
        <f>IF('Surety Calculations Form'!A508&gt;0,'Surety Calculations Form'!A508,"")</f>
        <v/>
      </c>
      <c r="D468" s="121" t="str">
        <f t="array" ref="D468">IFERROR(INDEX($A$1:$A$100,SMALL(IF($A$1:$A$100&lt;&gt;"",ROW($A$1:$A$100)),ROW(468:468))),"")</f>
        <v/>
      </c>
      <c r="E468" s="121" t="str">
        <f t="array" ref="E468">IFERROR(INDEX($A$1:$A$100,SMALL(IF($A$1:$A$100&lt;&gt;"",ROW($A$1:$A$100)),ROW(468:468))),"")</f>
        <v/>
      </c>
      <c r="F468" s="121" t="str">
        <f t="array" ref="F468">IFERROR(INDEX($A$1:$C$180,SMALL(IF($A$1:$A$180&lt;&gt;"",ROW($A$1:$A$180)),ROW(468:468)),3),"")</f>
        <v/>
      </c>
      <c r="G468" s="121" t="str">
        <f t="array" ref="G468">IFERROR(INDEX($A$1:$C$100,SMALL(IF($A$1:$A$100&lt;&gt;"",ROW($A$1:$A$100)),ROW(468:468)),4),"")</f>
        <v/>
      </c>
    </row>
    <row r="469" spans="1:7" ht="16.5" x14ac:dyDescent="0.3">
      <c r="A469" t="str">
        <f>IF((ISNUMBER('Surety Calculations Form'!D508))=TRUE,'Surety Calculations Form'!D509,"")</f>
        <v/>
      </c>
      <c r="B469" t="str">
        <f>IF('Surety Calculations Form'!E509&gt;0,'Surety Calculations Form'!E509,"")</f>
        <v/>
      </c>
      <c r="C469" t="str">
        <f>IF('Surety Calculations Form'!A509&gt;0,'Surety Calculations Form'!A509,"")</f>
        <v/>
      </c>
      <c r="D469" s="121" t="str">
        <f t="array" ref="D469">IFERROR(INDEX($A$1:$A$100,SMALL(IF($A$1:$A$100&lt;&gt;"",ROW($A$1:$A$100)),ROW(469:469))),"")</f>
        <v/>
      </c>
      <c r="E469" s="121" t="str">
        <f t="array" ref="E469">IFERROR(INDEX($A$1:$A$100,SMALL(IF($A$1:$A$100&lt;&gt;"",ROW($A$1:$A$100)),ROW(469:469))),"")</f>
        <v/>
      </c>
      <c r="F469" s="121" t="str">
        <f t="array" ref="F469">IFERROR(INDEX($A$1:$C$180,SMALL(IF($A$1:$A$180&lt;&gt;"",ROW($A$1:$A$180)),ROW(469:469)),3),"")</f>
        <v/>
      </c>
      <c r="G469" s="121" t="str">
        <f t="array" ref="G469">IFERROR(INDEX($A$1:$C$100,SMALL(IF($A$1:$A$100&lt;&gt;"",ROW($A$1:$A$100)),ROW(469:469)),4),"")</f>
        <v/>
      </c>
    </row>
    <row r="470" spans="1:7" ht="16.5" x14ac:dyDescent="0.3">
      <c r="A470" t="str">
        <f>IF((ISNUMBER('Surety Calculations Form'!D509))=TRUE,'Surety Calculations Form'!D510,"")</f>
        <v/>
      </c>
      <c r="B470" t="str">
        <f>IF('Surety Calculations Form'!E510&gt;0,'Surety Calculations Form'!E510,"")</f>
        <v/>
      </c>
      <c r="C470" t="str">
        <f>IF('Surety Calculations Form'!A510&gt;0,'Surety Calculations Form'!A510,"")</f>
        <v/>
      </c>
      <c r="D470" s="121" t="str">
        <f t="array" ref="D470">IFERROR(INDEX($A$1:$A$100,SMALL(IF($A$1:$A$100&lt;&gt;"",ROW($A$1:$A$100)),ROW(470:470))),"")</f>
        <v/>
      </c>
      <c r="E470" s="121" t="str">
        <f t="array" ref="E470">IFERROR(INDEX($A$1:$A$100,SMALL(IF($A$1:$A$100&lt;&gt;"",ROW($A$1:$A$100)),ROW(470:470))),"")</f>
        <v/>
      </c>
      <c r="F470" s="121" t="str">
        <f t="array" ref="F470">IFERROR(INDEX($A$1:$C$180,SMALL(IF($A$1:$A$180&lt;&gt;"",ROW($A$1:$A$180)),ROW(470:470)),3),"")</f>
        <v/>
      </c>
      <c r="G470" s="121" t="str">
        <f t="array" ref="G470">IFERROR(INDEX($A$1:$C$100,SMALL(IF($A$1:$A$100&lt;&gt;"",ROW($A$1:$A$100)),ROW(470:470)),4),"")</f>
        <v/>
      </c>
    </row>
    <row r="471" spans="1:7" ht="16.5" x14ac:dyDescent="0.3">
      <c r="A471" t="str">
        <f>IF((ISNUMBER('Surety Calculations Form'!D510))=TRUE,'Surety Calculations Form'!D511,"")</f>
        <v/>
      </c>
      <c r="B471" t="str">
        <f>IF('Surety Calculations Form'!E511&gt;0,'Surety Calculations Form'!E511,"")</f>
        <v/>
      </c>
      <c r="C471" t="str">
        <f>IF('Surety Calculations Form'!A511&gt;0,'Surety Calculations Form'!A511,"")</f>
        <v/>
      </c>
      <c r="D471" s="121" t="str">
        <f t="array" ref="D471">IFERROR(INDEX($A$1:$A$100,SMALL(IF($A$1:$A$100&lt;&gt;"",ROW($A$1:$A$100)),ROW(471:471))),"")</f>
        <v/>
      </c>
      <c r="E471" s="121" t="str">
        <f t="array" ref="E471">IFERROR(INDEX($A$1:$A$100,SMALL(IF($A$1:$A$100&lt;&gt;"",ROW($A$1:$A$100)),ROW(471:471))),"")</f>
        <v/>
      </c>
      <c r="F471" s="121" t="str">
        <f t="array" ref="F471">IFERROR(INDEX($A$1:$C$180,SMALL(IF($A$1:$A$180&lt;&gt;"",ROW($A$1:$A$180)),ROW(471:471)),3),"")</f>
        <v/>
      </c>
      <c r="G471" s="121" t="str">
        <f t="array" ref="G471">IFERROR(INDEX($A$1:$C$100,SMALL(IF($A$1:$A$100&lt;&gt;"",ROW($A$1:$A$100)),ROW(471:471)),4),"")</f>
        <v/>
      </c>
    </row>
    <row r="472" spans="1:7" ht="16.5" x14ac:dyDescent="0.3">
      <c r="A472" t="str">
        <f>IF((ISNUMBER('Surety Calculations Form'!D511))=TRUE,'Surety Calculations Form'!D512,"")</f>
        <v/>
      </c>
      <c r="B472" t="str">
        <f>IF('Surety Calculations Form'!E512&gt;0,'Surety Calculations Form'!E512,"")</f>
        <v/>
      </c>
      <c r="C472" t="str">
        <f>IF('Surety Calculations Form'!A512&gt;0,'Surety Calculations Form'!A512,"")</f>
        <v/>
      </c>
      <c r="D472" s="121" t="str">
        <f t="array" ref="D472">IFERROR(INDEX($A$1:$A$100,SMALL(IF($A$1:$A$100&lt;&gt;"",ROW($A$1:$A$100)),ROW(472:472))),"")</f>
        <v/>
      </c>
      <c r="E472" s="121" t="str">
        <f t="array" ref="E472">IFERROR(INDEX($A$1:$A$100,SMALL(IF($A$1:$A$100&lt;&gt;"",ROW($A$1:$A$100)),ROW(472:472))),"")</f>
        <v/>
      </c>
      <c r="F472" s="121" t="str">
        <f t="array" ref="F472">IFERROR(INDEX($A$1:$C$180,SMALL(IF($A$1:$A$180&lt;&gt;"",ROW($A$1:$A$180)),ROW(472:472)),3),"")</f>
        <v/>
      </c>
      <c r="G472" s="121" t="str">
        <f t="array" ref="G472">IFERROR(INDEX($A$1:$C$100,SMALL(IF($A$1:$A$100&lt;&gt;"",ROW($A$1:$A$100)),ROW(472:472)),4),"")</f>
        <v/>
      </c>
    </row>
    <row r="473" spans="1:7" ht="16.5" x14ac:dyDescent="0.3">
      <c r="A473" t="str">
        <f>IF((ISNUMBER('Surety Calculations Form'!D512))=TRUE,'Surety Calculations Form'!D513,"")</f>
        <v/>
      </c>
      <c r="B473" t="str">
        <f>IF('Surety Calculations Form'!E513&gt;0,'Surety Calculations Form'!E513,"")</f>
        <v/>
      </c>
      <c r="C473" t="str">
        <f>IF('Surety Calculations Form'!A513&gt;0,'Surety Calculations Form'!A513,"")</f>
        <v/>
      </c>
      <c r="D473" s="121" t="str">
        <f t="array" ref="D473">IFERROR(INDEX($A$1:$A$100,SMALL(IF($A$1:$A$100&lt;&gt;"",ROW($A$1:$A$100)),ROW(473:473))),"")</f>
        <v/>
      </c>
      <c r="E473" s="121" t="str">
        <f t="array" ref="E473">IFERROR(INDEX($A$1:$A$100,SMALL(IF($A$1:$A$100&lt;&gt;"",ROW($A$1:$A$100)),ROW(473:473))),"")</f>
        <v/>
      </c>
      <c r="F473" s="121" t="str">
        <f t="array" ref="F473">IFERROR(INDEX($A$1:$C$180,SMALL(IF($A$1:$A$180&lt;&gt;"",ROW($A$1:$A$180)),ROW(473:473)),3),"")</f>
        <v/>
      </c>
      <c r="G473" s="121" t="str">
        <f t="array" ref="G473">IFERROR(INDEX($A$1:$C$100,SMALL(IF($A$1:$A$100&lt;&gt;"",ROW($A$1:$A$100)),ROW(473:473)),4),"")</f>
        <v/>
      </c>
    </row>
    <row r="474" spans="1:7" ht="16.5" x14ac:dyDescent="0.3">
      <c r="A474" t="str">
        <f>IF((ISNUMBER('Surety Calculations Form'!D513))=TRUE,'Surety Calculations Form'!D514,"")</f>
        <v/>
      </c>
      <c r="B474" t="str">
        <f>IF('Surety Calculations Form'!E514&gt;0,'Surety Calculations Form'!E514,"")</f>
        <v/>
      </c>
      <c r="C474" t="str">
        <f>IF('Surety Calculations Form'!A514&gt;0,'Surety Calculations Form'!A514,"")</f>
        <v/>
      </c>
      <c r="D474" s="121" t="str">
        <f t="array" ref="D474">IFERROR(INDEX($A$1:$A$100,SMALL(IF($A$1:$A$100&lt;&gt;"",ROW($A$1:$A$100)),ROW(474:474))),"")</f>
        <v/>
      </c>
      <c r="E474" s="121" t="str">
        <f t="array" ref="E474">IFERROR(INDEX($A$1:$A$100,SMALL(IF($A$1:$A$100&lt;&gt;"",ROW($A$1:$A$100)),ROW(474:474))),"")</f>
        <v/>
      </c>
      <c r="F474" s="121" t="str">
        <f t="array" ref="F474">IFERROR(INDEX($A$1:$C$180,SMALL(IF($A$1:$A$180&lt;&gt;"",ROW($A$1:$A$180)),ROW(474:474)),3),"")</f>
        <v/>
      </c>
      <c r="G474" s="121" t="str">
        <f t="array" ref="G474">IFERROR(INDEX($A$1:$C$100,SMALL(IF($A$1:$A$100&lt;&gt;"",ROW($A$1:$A$100)),ROW(474:474)),4),"")</f>
        <v/>
      </c>
    </row>
    <row r="475" spans="1:7" ht="16.5" x14ac:dyDescent="0.3">
      <c r="A475" t="str">
        <f>IF((ISNUMBER('Surety Calculations Form'!D514))=TRUE,'Surety Calculations Form'!D515,"")</f>
        <v/>
      </c>
      <c r="B475" t="str">
        <f>IF('Surety Calculations Form'!E515&gt;0,'Surety Calculations Form'!E515,"")</f>
        <v/>
      </c>
      <c r="C475" t="str">
        <f>IF('Surety Calculations Form'!A515&gt;0,'Surety Calculations Form'!A515,"")</f>
        <v/>
      </c>
      <c r="D475" s="121" t="str">
        <f t="array" ref="D475">IFERROR(INDEX($A$1:$A$100,SMALL(IF($A$1:$A$100&lt;&gt;"",ROW($A$1:$A$100)),ROW(475:475))),"")</f>
        <v/>
      </c>
      <c r="E475" s="121" t="str">
        <f t="array" ref="E475">IFERROR(INDEX($A$1:$A$100,SMALL(IF($A$1:$A$100&lt;&gt;"",ROW($A$1:$A$100)),ROW(475:475))),"")</f>
        <v/>
      </c>
      <c r="F475" s="121" t="str">
        <f t="array" ref="F475">IFERROR(INDEX($A$1:$C$180,SMALL(IF($A$1:$A$180&lt;&gt;"",ROW($A$1:$A$180)),ROW(475:475)),3),"")</f>
        <v/>
      </c>
      <c r="G475" s="121" t="str">
        <f t="array" ref="G475">IFERROR(INDEX($A$1:$C$100,SMALL(IF($A$1:$A$100&lt;&gt;"",ROW($A$1:$A$100)),ROW(475:475)),4),"")</f>
        <v/>
      </c>
    </row>
    <row r="476" spans="1:7" ht="16.5" x14ac:dyDescent="0.3">
      <c r="A476" t="str">
        <f>IF((ISNUMBER('Surety Calculations Form'!D515))=TRUE,'Surety Calculations Form'!D516,"")</f>
        <v/>
      </c>
      <c r="B476" t="str">
        <f>IF('Surety Calculations Form'!E516&gt;0,'Surety Calculations Form'!E516,"")</f>
        <v/>
      </c>
      <c r="C476" t="str">
        <f>IF('Surety Calculations Form'!A516&gt;0,'Surety Calculations Form'!A516,"")</f>
        <v/>
      </c>
      <c r="D476" s="121" t="str">
        <f t="array" ref="D476">IFERROR(INDEX($A$1:$A$100,SMALL(IF($A$1:$A$100&lt;&gt;"",ROW($A$1:$A$100)),ROW(476:476))),"")</f>
        <v/>
      </c>
      <c r="E476" s="121" t="str">
        <f t="array" ref="E476">IFERROR(INDEX($A$1:$A$100,SMALL(IF($A$1:$A$100&lt;&gt;"",ROW($A$1:$A$100)),ROW(476:476))),"")</f>
        <v/>
      </c>
      <c r="F476" s="121" t="str">
        <f t="array" ref="F476">IFERROR(INDEX($A$1:$C$180,SMALL(IF($A$1:$A$180&lt;&gt;"",ROW($A$1:$A$180)),ROW(476:476)),3),"")</f>
        <v/>
      </c>
      <c r="G476" s="121" t="str">
        <f t="array" ref="G476">IFERROR(INDEX($A$1:$C$100,SMALL(IF($A$1:$A$100&lt;&gt;"",ROW($A$1:$A$100)),ROW(476:476)),4),"")</f>
        <v/>
      </c>
    </row>
    <row r="477" spans="1:7" ht="16.5" x14ac:dyDescent="0.3">
      <c r="A477" t="str">
        <f>IF((ISNUMBER('Surety Calculations Form'!D516))=TRUE,'Surety Calculations Form'!D517,"")</f>
        <v/>
      </c>
      <c r="B477" t="str">
        <f>IF('Surety Calculations Form'!E517&gt;0,'Surety Calculations Form'!E517,"")</f>
        <v/>
      </c>
      <c r="C477" t="str">
        <f>IF('Surety Calculations Form'!A517&gt;0,'Surety Calculations Form'!A517,"")</f>
        <v/>
      </c>
      <c r="D477" s="121" t="str">
        <f t="array" ref="D477">IFERROR(INDEX($A$1:$A$100,SMALL(IF($A$1:$A$100&lt;&gt;"",ROW($A$1:$A$100)),ROW(477:477))),"")</f>
        <v/>
      </c>
      <c r="E477" s="121" t="str">
        <f t="array" ref="E477">IFERROR(INDEX($A$1:$A$100,SMALL(IF($A$1:$A$100&lt;&gt;"",ROW($A$1:$A$100)),ROW(477:477))),"")</f>
        <v/>
      </c>
      <c r="F477" s="121" t="str">
        <f t="array" ref="F477">IFERROR(INDEX($A$1:$C$180,SMALL(IF($A$1:$A$180&lt;&gt;"",ROW($A$1:$A$180)),ROW(477:477)),3),"")</f>
        <v/>
      </c>
      <c r="G477" s="121" t="str">
        <f t="array" ref="G477">IFERROR(INDEX($A$1:$C$100,SMALL(IF($A$1:$A$100&lt;&gt;"",ROW($A$1:$A$100)),ROW(477:477)),4),"")</f>
        <v/>
      </c>
    </row>
    <row r="478" spans="1:7" ht="16.5" x14ac:dyDescent="0.3">
      <c r="A478" t="str">
        <f>IF((ISNUMBER('Surety Calculations Form'!D517))=TRUE,'Surety Calculations Form'!D518,"")</f>
        <v/>
      </c>
      <c r="B478" t="str">
        <f>IF('Surety Calculations Form'!E518&gt;0,'Surety Calculations Form'!E518,"")</f>
        <v/>
      </c>
      <c r="C478" t="str">
        <f>IF('Surety Calculations Form'!A518&gt;0,'Surety Calculations Form'!A518,"")</f>
        <v/>
      </c>
      <c r="D478" s="121" t="str">
        <f t="array" ref="D478">IFERROR(INDEX($A$1:$A$100,SMALL(IF($A$1:$A$100&lt;&gt;"",ROW($A$1:$A$100)),ROW(478:478))),"")</f>
        <v/>
      </c>
      <c r="E478" s="121" t="str">
        <f t="array" ref="E478">IFERROR(INDEX($A$1:$A$100,SMALL(IF($A$1:$A$100&lt;&gt;"",ROW($A$1:$A$100)),ROW(478:478))),"")</f>
        <v/>
      </c>
      <c r="F478" s="121" t="str">
        <f t="array" ref="F478">IFERROR(INDEX($A$1:$C$180,SMALL(IF($A$1:$A$180&lt;&gt;"",ROW($A$1:$A$180)),ROW(478:478)),3),"")</f>
        <v/>
      </c>
      <c r="G478" s="121" t="str">
        <f t="array" ref="G478">IFERROR(INDEX($A$1:$C$100,SMALL(IF($A$1:$A$100&lt;&gt;"",ROW($A$1:$A$100)),ROW(478:478)),4),"")</f>
        <v/>
      </c>
    </row>
    <row r="479" spans="1:7" ht="16.5" x14ac:dyDescent="0.3">
      <c r="A479" t="str">
        <f>IF((ISNUMBER('Surety Calculations Form'!D518))=TRUE,'Surety Calculations Form'!D519,"")</f>
        <v/>
      </c>
      <c r="B479" t="str">
        <f>IF('Surety Calculations Form'!E519&gt;0,'Surety Calculations Form'!E519,"")</f>
        <v/>
      </c>
      <c r="C479" t="str">
        <f>IF('Surety Calculations Form'!A519&gt;0,'Surety Calculations Form'!A519,"")</f>
        <v/>
      </c>
      <c r="D479" s="121" t="str">
        <f t="array" ref="D479">IFERROR(INDEX($A$1:$A$100,SMALL(IF($A$1:$A$100&lt;&gt;"",ROW($A$1:$A$100)),ROW(479:479))),"")</f>
        <v/>
      </c>
      <c r="E479" s="121" t="str">
        <f t="array" ref="E479">IFERROR(INDEX($A$1:$A$100,SMALL(IF($A$1:$A$100&lt;&gt;"",ROW($A$1:$A$100)),ROW(479:479))),"")</f>
        <v/>
      </c>
      <c r="F479" s="121" t="str">
        <f t="array" ref="F479">IFERROR(INDEX($A$1:$C$180,SMALL(IF($A$1:$A$180&lt;&gt;"",ROW($A$1:$A$180)),ROW(479:479)),3),"")</f>
        <v/>
      </c>
      <c r="G479" s="121" t="str">
        <f t="array" ref="G479">IFERROR(INDEX($A$1:$C$100,SMALL(IF($A$1:$A$100&lt;&gt;"",ROW($A$1:$A$100)),ROW(479:479)),4),"")</f>
        <v/>
      </c>
    </row>
    <row r="480" spans="1:7" ht="16.5" x14ac:dyDescent="0.3">
      <c r="A480" t="str">
        <f>IF((ISNUMBER('Surety Calculations Form'!D519))=TRUE,'Surety Calculations Form'!D520,"")</f>
        <v/>
      </c>
      <c r="B480" t="str">
        <f>IF('Surety Calculations Form'!E520&gt;0,'Surety Calculations Form'!E520,"")</f>
        <v/>
      </c>
      <c r="C480" t="str">
        <f>IF('Surety Calculations Form'!A520&gt;0,'Surety Calculations Form'!A520,"")</f>
        <v/>
      </c>
      <c r="D480" s="121" t="str">
        <f t="array" ref="D480">IFERROR(INDEX($A$1:$A$100,SMALL(IF($A$1:$A$100&lt;&gt;"",ROW($A$1:$A$100)),ROW(480:480))),"")</f>
        <v/>
      </c>
      <c r="E480" s="121" t="str">
        <f t="array" ref="E480">IFERROR(INDEX($A$1:$A$100,SMALL(IF($A$1:$A$100&lt;&gt;"",ROW($A$1:$A$100)),ROW(480:480))),"")</f>
        <v/>
      </c>
      <c r="F480" s="121" t="str">
        <f t="array" ref="F480">IFERROR(INDEX($A$1:$C$180,SMALL(IF($A$1:$A$180&lt;&gt;"",ROW($A$1:$A$180)),ROW(480:480)),3),"")</f>
        <v/>
      </c>
      <c r="G480" s="121" t="str">
        <f t="array" ref="G480">IFERROR(INDEX($A$1:$C$100,SMALL(IF($A$1:$A$100&lt;&gt;"",ROW($A$1:$A$100)),ROW(480:480)),4),"")</f>
        <v/>
      </c>
    </row>
    <row r="481" spans="1:7" ht="16.5" x14ac:dyDescent="0.3">
      <c r="A481" t="str">
        <f>IF((ISNUMBER('Surety Calculations Form'!D520))=TRUE,'Surety Calculations Form'!D521,"")</f>
        <v/>
      </c>
      <c r="B481" t="str">
        <f>IF('Surety Calculations Form'!E521&gt;0,'Surety Calculations Form'!E521,"")</f>
        <v/>
      </c>
      <c r="C481" t="str">
        <f>IF('Surety Calculations Form'!A521&gt;0,'Surety Calculations Form'!A521,"")</f>
        <v/>
      </c>
      <c r="D481" s="121" t="str">
        <f t="array" ref="D481">IFERROR(INDEX($A$1:$A$100,SMALL(IF($A$1:$A$100&lt;&gt;"",ROW($A$1:$A$100)),ROW(481:481))),"")</f>
        <v/>
      </c>
      <c r="E481" s="121" t="str">
        <f t="array" ref="E481">IFERROR(INDEX($A$1:$A$100,SMALL(IF($A$1:$A$100&lt;&gt;"",ROW($A$1:$A$100)),ROW(481:481))),"")</f>
        <v/>
      </c>
      <c r="F481" s="121" t="str">
        <f t="array" ref="F481">IFERROR(INDEX($A$1:$C$180,SMALL(IF($A$1:$A$180&lt;&gt;"",ROW($A$1:$A$180)),ROW(481:481)),3),"")</f>
        <v/>
      </c>
      <c r="G481" s="121" t="str">
        <f t="array" ref="G481">IFERROR(INDEX($A$1:$C$100,SMALL(IF($A$1:$A$100&lt;&gt;"",ROW($A$1:$A$100)),ROW(481:481)),4),"")</f>
        <v/>
      </c>
    </row>
    <row r="482" spans="1:7" ht="16.5" x14ac:dyDescent="0.3">
      <c r="A482" t="str">
        <f>IF((ISNUMBER('Surety Calculations Form'!D521))=TRUE,'Surety Calculations Form'!D522,"")</f>
        <v/>
      </c>
      <c r="B482" t="str">
        <f>IF('Surety Calculations Form'!E522&gt;0,'Surety Calculations Form'!E522,"")</f>
        <v/>
      </c>
      <c r="C482" t="str">
        <f>IF('Surety Calculations Form'!A522&gt;0,'Surety Calculations Form'!A522,"")</f>
        <v/>
      </c>
      <c r="D482" s="121" t="str">
        <f t="array" ref="D482">IFERROR(INDEX($A$1:$A$100,SMALL(IF($A$1:$A$100&lt;&gt;"",ROW($A$1:$A$100)),ROW(482:482))),"")</f>
        <v/>
      </c>
      <c r="E482" s="121" t="str">
        <f t="array" ref="E482">IFERROR(INDEX($A$1:$A$100,SMALL(IF($A$1:$A$100&lt;&gt;"",ROW($A$1:$A$100)),ROW(482:482))),"")</f>
        <v/>
      </c>
      <c r="F482" s="121" t="str">
        <f t="array" ref="F482">IFERROR(INDEX($A$1:$C$180,SMALL(IF($A$1:$A$180&lt;&gt;"",ROW($A$1:$A$180)),ROW(482:482)),3),"")</f>
        <v/>
      </c>
      <c r="G482" s="121" t="str">
        <f t="array" ref="G482">IFERROR(INDEX($A$1:$C$100,SMALL(IF($A$1:$A$100&lt;&gt;"",ROW($A$1:$A$100)),ROW(482:482)),4),"")</f>
        <v/>
      </c>
    </row>
    <row r="483" spans="1:7" ht="16.5" x14ac:dyDescent="0.3">
      <c r="A483" t="str">
        <f>IF((ISNUMBER('Surety Calculations Form'!D522))=TRUE,'Surety Calculations Form'!D523,"")</f>
        <v/>
      </c>
      <c r="B483" t="str">
        <f>IF('Surety Calculations Form'!E523&gt;0,'Surety Calculations Form'!E523,"")</f>
        <v/>
      </c>
      <c r="C483" t="str">
        <f>IF('Surety Calculations Form'!A523&gt;0,'Surety Calculations Form'!A523,"")</f>
        <v/>
      </c>
      <c r="D483" s="121" t="str">
        <f t="array" ref="D483">IFERROR(INDEX($A$1:$A$100,SMALL(IF($A$1:$A$100&lt;&gt;"",ROW($A$1:$A$100)),ROW(483:483))),"")</f>
        <v/>
      </c>
      <c r="E483" s="121" t="str">
        <f t="array" ref="E483">IFERROR(INDEX($A$1:$A$100,SMALL(IF($A$1:$A$100&lt;&gt;"",ROW($A$1:$A$100)),ROW(483:483))),"")</f>
        <v/>
      </c>
      <c r="F483" s="121" t="str">
        <f t="array" ref="F483">IFERROR(INDEX($A$1:$C$180,SMALL(IF($A$1:$A$180&lt;&gt;"",ROW($A$1:$A$180)),ROW(483:483)),3),"")</f>
        <v/>
      </c>
      <c r="G483" s="121" t="str">
        <f t="array" ref="G483">IFERROR(INDEX($A$1:$C$100,SMALL(IF($A$1:$A$100&lt;&gt;"",ROW($A$1:$A$100)),ROW(483:483)),4),"")</f>
        <v/>
      </c>
    </row>
    <row r="484" spans="1:7" ht="16.5" x14ac:dyDescent="0.3">
      <c r="A484" t="str">
        <f>IF((ISNUMBER('Surety Calculations Form'!D523))=TRUE,'Surety Calculations Form'!D524,"")</f>
        <v/>
      </c>
      <c r="B484" t="str">
        <f>IF('Surety Calculations Form'!E524&gt;0,'Surety Calculations Form'!E524,"")</f>
        <v/>
      </c>
      <c r="C484" t="str">
        <f>IF('Surety Calculations Form'!A524&gt;0,'Surety Calculations Form'!A524,"")</f>
        <v/>
      </c>
      <c r="D484" s="121" t="str">
        <f t="array" ref="D484">IFERROR(INDEX($A$1:$A$100,SMALL(IF($A$1:$A$100&lt;&gt;"",ROW($A$1:$A$100)),ROW(484:484))),"")</f>
        <v/>
      </c>
      <c r="E484" s="121" t="str">
        <f t="array" ref="E484">IFERROR(INDEX($A$1:$A$100,SMALL(IF($A$1:$A$100&lt;&gt;"",ROW($A$1:$A$100)),ROW(484:484))),"")</f>
        <v/>
      </c>
      <c r="F484" s="121" t="str">
        <f t="array" ref="F484">IFERROR(INDEX($A$1:$C$180,SMALL(IF($A$1:$A$180&lt;&gt;"",ROW($A$1:$A$180)),ROW(484:484)),3),"")</f>
        <v/>
      </c>
      <c r="G484" s="121" t="str">
        <f t="array" ref="G484">IFERROR(INDEX($A$1:$C$100,SMALL(IF($A$1:$A$100&lt;&gt;"",ROW($A$1:$A$100)),ROW(484:484)),4),"")</f>
        <v/>
      </c>
    </row>
    <row r="485" spans="1:7" ht="16.5" x14ac:dyDescent="0.3">
      <c r="A485" t="str">
        <f>IF((ISNUMBER('Surety Calculations Form'!D524))=TRUE,'Surety Calculations Form'!D525,"")</f>
        <v/>
      </c>
      <c r="B485" t="str">
        <f>IF('Surety Calculations Form'!E525&gt;0,'Surety Calculations Form'!E525,"")</f>
        <v/>
      </c>
      <c r="C485" t="str">
        <f>IF('Surety Calculations Form'!A525&gt;0,'Surety Calculations Form'!A525,"")</f>
        <v/>
      </c>
      <c r="D485" s="121" t="str">
        <f t="array" ref="D485">IFERROR(INDEX($A$1:$A$100,SMALL(IF($A$1:$A$100&lt;&gt;"",ROW($A$1:$A$100)),ROW(485:485))),"")</f>
        <v/>
      </c>
      <c r="E485" s="121" t="str">
        <f t="array" ref="E485">IFERROR(INDEX($A$1:$A$100,SMALL(IF($A$1:$A$100&lt;&gt;"",ROW($A$1:$A$100)),ROW(485:485))),"")</f>
        <v/>
      </c>
      <c r="F485" s="121" t="str">
        <f t="array" ref="F485">IFERROR(INDEX($A$1:$C$180,SMALL(IF($A$1:$A$180&lt;&gt;"",ROW($A$1:$A$180)),ROW(485:485)),3),"")</f>
        <v/>
      </c>
      <c r="G485" s="121" t="str">
        <f t="array" ref="G485">IFERROR(INDEX($A$1:$C$100,SMALL(IF($A$1:$A$100&lt;&gt;"",ROW($A$1:$A$100)),ROW(485:485)),4),"")</f>
        <v/>
      </c>
    </row>
    <row r="486" spans="1:7" ht="16.5" x14ac:dyDescent="0.3">
      <c r="A486" t="str">
        <f>IF((ISNUMBER('Surety Calculations Form'!D525))=TRUE,'Surety Calculations Form'!D526,"")</f>
        <v/>
      </c>
      <c r="B486" t="str">
        <f>IF('Surety Calculations Form'!E526&gt;0,'Surety Calculations Form'!E526,"")</f>
        <v/>
      </c>
      <c r="C486" t="str">
        <f>IF('Surety Calculations Form'!A526&gt;0,'Surety Calculations Form'!A526,"")</f>
        <v/>
      </c>
      <c r="D486" s="121" t="str">
        <f t="array" ref="D486">IFERROR(INDEX($A$1:$A$100,SMALL(IF($A$1:$A$100&lt;&gt;"",ROW($A$1:$A$100)),ROW(486:486))),"")</f>
        <v/>
      </c>
      <c r="E486" s="121" t="str">
        <f t="array" ref="E486">IFERROR(INDEX($A$1:$A$100,SMALL(IF($A$1:$A$100&lt;&gt;"",ROW($A$1:$A$100)),ROW(486:486))),"")</f>
        <v/>
      </c>
      <c r="F486" s="121" t="str">
        <f t="array" ref="F486">IFERROR(INDEX($A$1:$C$180,SMALL(IF($A$1:$A$180&lt;&gt;"",ROW($A$1:$A$180)),ROW(486:486)),3),"")</f>
        <v/>
      </c>
      <c r="G486" s="121" t="str">
        <f t="array" ref="G486">IFERROR(INDEX($A$1:$C$100,SMALL(IF($A$1:$A$100&lt;&gt;"",ROW($A$1:$A$100)),ROW(486:486)),4),"")</f>
        <v/>
      </c>
    </row>
    <row r="487" spans="1:7" ht="16.5" x14ac:dyDescent="0.3">
      <c r="A487" t="str">
        <f>IF((ISNUMBER('Surety Calculations Form'!D526))=TRUE,'Surety Calculations Form'!D527,"")</f>
        <v/>
      </c>
      <c r="B487" t="str">
        <f>IF('Surety Calculations Form'!E527&gt;0,'Surety Calculations Form'!E527,"")</f>
        <v/>
      </c>
      <c r="C487" t="str">
        <f>IF('Surety Calculations Form'!A527&gt;0,'Surety Calculations Form'!A527,"")</f>
        <v/>
      </c>
      <c r="D487" s="121" t="str">
        <f t="array" ref="D487">IFERROR(INDEX($A$1:$A$100,SMALL(IF($A$1:$A$100&lt;&gt;"",ROW($A$1:$A$100)),ROW(487:487))),"")</f>
        <v/>
      </c>
      <c r="E487" s="121" t="str">
        <f t="array" ref="E487">IFERROR(INDEX($A$1:$A$100,SMALL(IF($A$1:$A$100&lt;&gt;"",ROW($A$1:$A$100)),ROW(487:487))),"")</f>
        <v/>
      </c>
      <c r="F487" s="121" t="str">
        <f t="array" ref="F487">IFERROR(INDEX($A$1:$C$180,SMALL(IF($A$1:$A$180&lt;&gt;"",ROW($A$1:$A$180)),ROW(487:487)),3),"")</f>
        <v/>
      </c>
      <c r="G487" s="121" t="str">
        <f t="array" ref="G487">IFERROR(INDEX($A$1:$C$100,SMALL(IF($A$1:$A$100&lt;&gt;"",ROW($A$1:$A$100)),ROW(487:487)),4),"")</f>
        <v/>
      </c>
    </row>
    <row r="488" spans="1:7" ht="16.5" x14ac:dyDescent="0.3">
      <c r="A488" t="str">
        <f>IF((ISNUMBER('Surety Calculations Form'!D527))=TRUE,'Surety Calculations Form'!D528,"")</f>
        <v/>
      </c>
      <c r="B488" t="str">
        <f>IF('Surety Calculations Form'!E528&gt;0,'Surety Calculations Form'!E528,"")</f>
        <v/>
      </c>
      <c r="C488" t="str">
        <f>IF('Surety Calculations Form'!A528&gt;0,'Surety Calculations Form'!A528,"")</f>
        <v/>
      </c>
      <c r="D488" s="121" t="str">
        <f t="array" ref="D488">IFERROR(INDEX($A$1:$A$100,SMALL(IF($A$1:$A$100&lt;&gt;"",ROW($A$1:$A$100)),ROW(488:488))),"")</f>
        <v/>
      </c>
      <c r="E488" s="121" t="str">
        <f t="array" ref="E488">IFERROR(INDEX($A$1:$A$100,SMALL(IF($A$1:$A$100&lt;&gt;"",ROW($A$1:$A$100)),ROW(488:488))),"")</f>
        <v/>
      </c>
      <c r="F488" s="121" t="str">
        <f t="array" ref="F488">IFERROR(INDEX($A$1:$C$180,SMALL(IF($A$1:$A$180&lt;&gt;"",ROW($A$1:$A$180)),ROW(488:488)),3),"")</f>
        <v/>
      </c>
      <c r="G488" s="121" t="str">
        <f t="array" ref="G488">IFERROR(INDEX($A$1:$C$100,SMALL(IF($A$1:$A$100&lt;&gt;"",ROW($A$1:$A$100)),ROW(488:488)),4),"")</f>
        <v/>
      </c>
    </row>
    <row r="489" spans="1:7" ht="16.5" x14ac:dyDescent="0.3">
      <c r="A489" t="str">
        <f>IF((ISNUMBER('Surety Calculations Form'!D528))=TRUE,'Surety Calculations Form'!D529,"")</f>
        <v/>
      </c>
      <c r="B489" t="str">
        <f>IF('Surety Calculations Form'!E529&gt;0,'Surety Calculations Form'!E529,"")</f>
        <v/>
      </c>
      <c r="C489" t="str">
        <f>IF('Surety Calculations Form'!A529&gt;0,'Surety Calculations Form'!A529,"")</f>
        <v/>
      </c>
      <c r="D489" s="121" t="str">
        <f t="array" ref="D489">IFERROR(INDEX($A$1:$A$100,SMALL(IF($A$1:$A$100&lt;&gt;"",ROW($A$1:$A$100)),ROW(489:489))),"")</f>
        <v/>
      </c>
      <c r="E489" s="121" t="str">
        <f t="array" ref="E489">IFERROR(INDEX($A$1:$A$100,SMALL(IF($A$1:$A$100&lt;&gt;"",ROW($A$1:$A$100)),ROW(489:489))),"")</f>
        <v/>
      </c>
      <c r="F489" s="121" t="str">
        <f t="array" ref="F489">IFERROR(INDEX($A$1:$C$180,SMALL(IF($A$1:$A$180&lt;&gt;"",ROW($A$1:$A$180)),ROW(489:489)),3),"")</f>
        <v/>
      </c>
      <c r="G489" s="121" t="str">
        <f t="array" ref="G489">IFERROR(INDEX($A$1:$C$100,SMALL(IF($A$1:$A$100&lt;&gt;"",ROW($A$1:$A$100)),ROW(489:489)),4),"")</f>
        <v/>
      </c>
    </row>
    <row r="490" spans="1:7" ht="16.5" x14ac:dyDescent="0.3">
      <c r="A490" t="str">
        <f>IF((ISNUMBER('Surety Calculations Form'!D529))=TRUE,'Surety Calculations Form'!D530,"")</f>
        <v/>
      </c>
      <c r="B490" t="str">
        <f>IF('Surety Calculations Form'!E530&gt;0,'Surety Calculations Form'!E530,"")</f>
        <v/>
      </c>
      <c r="C490" t="str">
        <f>IF('Surety Calculations Form'!A530&gt;0,'Surety Calculations Form'!A530,"")</f>
        <v/>
      </c>
      <c r="D490" s="121" t="str">
        <f t="array" ref="D490">IFERROR(INDEX($A$1:$A$100,SMALL(IF($A$1:$A$100&lt;&gt;"",ROW($A$1:$A$100)),ROW(490:490))),"")</f>
        <v/>
      </c>
      <c r="E490" s="121" t="str">
        <f t="array" ref="E490">IFERROR(INDEX($A$1:$A$100,SMALL(IF($A$1:$A$100&lt;&gt;"",ROW($A$1:$A$100)),ROW(490:490))),"")</f>
        <v/>
      </c>
      <c r="F490" s="121" t="str">
        <f t="array" ref="F490">IFERROR(INDEX($A$1:$C$180,SMALL(IF($A$1:$A$180&lt;&gt;"",ROW($A$1:$A$180)),ROW(490:490)),3),"")</f>
        <v/>
      </c>
      <c r="G490" s="121" t="str">
        <f t="array" ref="G490">IFERROR(INDEX($A$1:$C$100,SMALL(IF($A$1:$A$100&lt;&gt;"",ROW($A$1:$A$100)),ROW(490:490)),4),"")</f>
        <v/>
      </c>
    </row>
    <row r="491" spans="1:7" ht="16.5" x14ac:dyDescent="0.3">
      <c r="A491" t="str">
        <f>IF((ISNUMBER('Surety Calculations Form'!D530))=TRUE,'Surety Calculations Form'!D531,"")</f>
        <v/>
      </c>
      <c r="B491" t="str">
        <f>IF('Surety Calculations Form'!E531&gt;0,'Surety Calculations Form'!E531,"")</f>
        <v/>
      </c>
      <c r="C491" t="str">
        <f>IF('Surety Calculations Form'!A531&gt;0,'Surety Calculations Form'!A531,"")</f>
        <v/>
      </c>
      <c r="D491" s="121" t="str">
        <f t="array" ref="D491">IFERROR(INDEX($A$1:$A$100,SMALL(IF($A$1:$A$100&lt;&gt;"",ROW($A$1:$A$100)),ROW(491:491))),"")</f>
        <v/>
      </c>
      <c r="E491" s="121" t="str">
        <f t="array" ref="E491">IFERROR(INDEX($A$1:$A$100,SMALL(IF($A$1:$A$100&lt;&gt;"",ROW($A$1:$A$100)),ROW(491:491))),"")</f>
        <v/>
      </c>
      <c r="F491" s="121" t="str">
        <f t="array" ref="F491">IFERROR(INDEX($A$1:$C$180,SMALL(IF($A$1:$A$180&lt;&gt;"",ROW($A$1:$A$180)),ROW(491:491)),3),"")</f>
        <v/>
      </c>
      <c r="G491" s="121" t="str">
        <f t="array" ref="G491">IFERROR(INDEX($A$1:$C$100,SMALL(IF($A$1:$A$100&lt;&gt;"",ROW($A$1:$A$100)),ROW(491:491)),4),"")</f>
        <v/>
      </c>
    </row>
    <row r="492" spans="1:7" ht="16.5" x14ac:dyDescent="0.3">
      <c r="A492" t="str">
        <f>IF((ISNUMBER('Surety Calculations Form'!D531))=TRUE,'Surety Calculations Form'!D532,"")</f>
        <v/>
      </c>
      <c r="B492" t="str">
        <f>IF('Surety Calculations Form'!E532&gt;0,'Surety Calculations Form'!E532,"")</f>
        <v/>
      </c>
      <c r="C492" t="str">
        <f>IF('Surety Calculations Form'!A532&gt;0,'Surety Calculations Form'!A532,"")</f>
        <v/>
      </c>
      <c r="D492" s="121" t="str">
        <f t="array" ref="D492">IFERROR(INDEX($A$1:$A$100,SMALL(IF($A$1:$A$100&lt;&gt;"",ROW($A$1:$A$100)),ROW(492:492))),"")</f>
        <v/>
      </c>
      <c r="E492" s="121" t="str">
        <f t="array" ref="E492">IFERROR(INDEX($A$1:$A$100,SMALL(IF($A$1:$A$100&lt;&gt;"",ROW($A$1:$A$100)),ROW(492:492))),"")</f>
        <v/>
      </c>
      <c r="F492" s="121" t="str">
        <f t="array" ref="F492">IFERROR(INDEX($A$1:$C$180,SMALL(IF($A$1:$A$180&lt;&gt;"",ROW($A$1:$A$180)),ROW(492:492)),3),"")</f>
        <v/>
      </c>
      <c r="G492" s="121" t="str">
        <f t="array" ref="G492">IFERROR(INDEX($A$1:$C$100,SMALL(IF($A$1:$A$100&lt;&gt;"",ROW($A$1:$A$100)),ROW(492:492)),4),"")</f>
        <v/>
      </c>
    </row>
    <row r="493" spans="1:7" ht="16.5" x14ac:dyDescent="0.3">
      <c r="A493" t="str">
        <f>IF((ISNUMBER('Surety Calculations Form'!D532))=TRUE,'Surety Calculations Form'!D533,"")</f>
        <v/>
      </c>
      <c r="B493" t="str">
        <f>IF('Surety Calculations Form'!E533&gt;0,'Surety Calculations Form'!E533,"")</f>
        <v/>
      </c>
      <c r="C493" t="str">
        <f>IF('Surety Calculations Form'!A533&gt;0,'Surety Calculations Form'!A533,"")</f>
        <v/>
      </c>
      <c r="D493" s="121" t="str">
        <f t="array" ref="D493">IFERROR(INDEX($A$1:$A$100,SMALL(IF($A$1:$A$100&lt;&gt;"",ROW($A$1:$A$100)),ROW(493:493))),"")</f>
        <v/>
      </c>
      <c r="E493" s="121" t="str">
        <f t="array" ref="E493">IFERROR(INDEX($A$1:$A$100,SMALL(IF($A$1:$A$100&lt;&gt;"",ROW($A$1:$A$100)),ROW(493:493))),"")</f>
        <v/>
      </c>
      <c r="F493" s="121" t="str">
        <f t="array" ref="F493">IFERROR(INDEX($A$1:$C$180,SMALL(IF($A$1:$A$180&lt;&gt;"",ROW($A$1:$A$180)),ROW(493:493)),3),"")</f>
        <v/>
      </c>
      <c r="G493" s="121" t="str">
        <f t="array" ref="G493">IFERROR(INDEX($A$1:$C$100,SMALL(IF($A$1:$A$100&lt;&gt;"",ROW($A$1:$A$100)),ROW(493:493)),4),"")</f>
        <v/>
      </c>
    </row>
    <row r="494" spans="1:7" ht="16.5" x14ac:dyDescent="0.3">
      <c r="A494" t="str">
        <f>IF((ISNUMBER('Surety Calculations Form'!D533))=TRUE,'Surety Calculations Form'!D534,"")</f>
        <v/>
      </c>
      <c r="B494" t="str">
        <f>IF('Surety Calculations Form'!E534&gt;0,'Surety Calculations Form'!E534,"")</f>
        <v/>
      </c>
      <c r="C494" t="str">
        <f>IF('Surety Calculations Form'!A534&gt;0,'Surety Calculations Form'!A534,"")</f>
        <v/>
      </c>
      <c r="D494" s="121" t="str">
        <f t="array" ref="D494">IFERROR(INDEX($A$1:$A$100,SMALL(IF($A$1:$A$100&lt;&gt;"",ROW($A$1:$A$100)),ROW(494:494))),"")</f>
        <v/>
      </c>
      <c r="E494" s="121" t="str">
        <f t="array" ref="E494">IFERROR(INDEX($A$1:$A$100,SMALL(IF($A$1:$A$100&lt;&gt;"",ROW($A$1:$A$100)),ROW(494:494))),"")</f>
        <v/>
      </c>
      <c r="F494" s="121" t="str">
        <f t="array" ref="F494">IFERROR(INDEX($A$1:$C$180,SMALL(IF($A$1:$A$180&lt;&gt;"",ROW($A$1:$A$180)),ROW(494:494)),3),"")</f>
        <v/>
      </c>
      <c r="G494" s="121" t="str">
        <f t="array" ref="G494">IFERROR(INDEX($A$1:$C$100,SMALL(IF($A$1:$A$100&lt;&gt;"",ROW($A$1:$A$100)),ROW(494:494)),4),"")</f>
        <v/>
      </c>
    </row>
    <row r="495" spans="1:7" ht="16.5" x14ac:dyDescent="0.3">
      <c r="A495" t="str">
        <f>IF((ISNUMBER('Surety Calculations Form'!D534))=TRUE,'Surety Calculations Form'!D535,"")</f>
        <v/>
      </c>
      <c r="B495" t="str">
        <f>IF('Surety Calculations Form'!E535&gt;0,'Surety Calculations Form'!E535,"")</f>
        <v/>
      </c>
      <c r="C495" t="str">
        <f>IF('Surety Calculations Form'!A535&gt;0,'Surety Calculations Form'!A535,"")</f>
        <v/>
      </c>
      <c r="D495" s="121" t="str">
        <f t="array" ref="D495">IFERROR(INDEX($A$1:$A$100,SMALL(IF($A$1:$A$100&lt;&gt;"",ROW($A$1:$A$100)),ROW(495:495))),"")</f>
        <v/>
      </c>
      <c r="E495" s="121" t="str">
        <f t="array" ref="E495">IFERROR(INDEX($A$1:$A$100,SMALL(IF($A$1:$A$100&lt;&gt;"",ROW($A$1:$A$100)),ROW(495:495))),"")</f>
        <v/>
      </c>
      <c r="F495" s="121" t="str">
        <f t="array" ref="F495">IFERROR(INDEX($A$1:$C$180,SMALL(IF($A$1:$A$180&lt;&gt;"",ROW($A$1:$A$180)),ROW(495:495)),3),"")</f>
        <v/>
      </c>
      <c r="G495" s="121" t="str">
        <f t="array" ref="G495">IFERROR(INDEX($A$1:$C$100,SMALL(IF($A$1:$A$100&lt;&gt;"",ROW($A$1:$A$100)),ROW(495:495)),4),"")</f>
        <v/>
      </c>
    </row>
    <row r="496" spans="1:7" ht="16.5" x14ac:dyDescent="0.3">
      <c r="A496" t="str">
        <f>IF((ISNUMBER('Surety Calculations Form'!D535))=TRUE,'Surety Calculations Form'!D536,"")</f>
        <v/>
      </c>
      <c r="B496" t="str">
        <f>IF('Surety Calculations Form'!E536&gt;0,'Surety Calculations Form'!E536,"")</f>
        <v/>
      </c>
      <c r="C496" t="str">
        <f>IF('Surety Calculations Form'!A536&gt;0,'Surety Calculations Form'!A536,"")</f>
        <v/>
      </c>
      <c r="D496" s="121" t="str">
        <f t="array" ref="D496">IFERROR(INDEX($A$1:$A$100,SMALL(IF($A$1:$A$100&lt;&gt;"",ROW($A$1:$A$100)),ROW(496:496))),"")</f>
        <v/>
      </c>
      <c r="E496" s="121" t="str">
        <f t="array" ref="E496">IFERROR(INDEX($A$1:$A$100,SMALL(IF($A$1:$A$100&lt;&gt;"",ROW($A$1:$A$100)),ROW(496:496))),"")</f>
        <v/>
      </c>
      <c r="F496" s="121" t="str">
        <f t="array" ref="F496">IFERROR(INDEX($A$1:$C$180,SMALL(IF($A$1:$A$180&lt;&gt;"",ROW($A$1:$A$180)),ROW(496:496)),3),"")</f>
        <v/>
      </c>
      <c r="G496" s="121" t="str">
        <f t="array" ref="G496">IFERROR(INDEX($A$1:$C$100,SMALL(IF($A$1:$A$100&lt;&gt;"",ROW($A$1:$A$100)),ROW(496:496)),4),"")</f>
        <v/>
      </c>
    </row>
    <row r="497" spans="1:7" ht="16.5" x14ac:dyDescent="0.3">
      <c r="A497" t="str">
        <f>IF((ISNUMBER('Surety Calculations Form'!D536))=TRUE,'Surety Calculations Form'!D537,"")</f>
        <v/>
      </c>
      <c r="B497" t="str">
        <f>IF('Surety Calculations Form'!E537&gt;0,'Surety Calculations Form'!E537,"")</f>
        <v/>
      </c>
      <c r="C497" t="str">
        <f>IF('Surety Calculations Form'!A537&gt;0,'Surety Calculations Form'!A537,"")</f>
        <v/>
      </c>
      <c r="D497" s="121" t="str">
        <f t="array" ref="D497">IFERROR(INDEX($A$1:$A$100,SMALL(IF($A$1:$A$100&lt;&gt;"",ROW($A$1:$A$100)),ROW(497:497))),"")</f>
        <v/>
      </c>
      <c r="E497" s="121" t="str">
        <f t="array" ref="E497">IFERROR(INDEX($A$1:$A$100,SMALL(IF($A$1:$A$100&lt;&gt;"",ROW($A$1:$A$100)),ROW(497:497))),"")</f>
        <v/>
      </c>
      <c r="F497" s="121" t="str">
        <f t="array" ref="F497">IFERROR(INDEX($A$1:$C$180,SMALL(IF($A$1:$A$180&lt;&gt;"",ROW($A$1:$A$180)),ROW(497:497)),3),"")</f>
        <v/>
      </c>
      <c r="G497" s="121" t="str">
        <f t="array" ref="G497">IFERROR(INDEX($A$1:$C$100,SMALL(IF($A$1:$A$100&lt;&gt;"",ROW($A$1:$A$100)),ROW(497:497)),4),"")</f>
        <v/>
      </c>
    </row>
    <row r="498" spans="1:7" ht="16.5" x14ac:dyDescent="0.3">
      <c r="A498" t="str">
        <f>IF((ISNUMBER('Surety Calculations Form'!D537))=TRUE,'Surety Calculations Form'!D538,"")</f>
        <v/>
      </c>
      <c r="B498" t="str">
        <f>IF('Surety Calculations Form'!E538&gt;0,'Surety Calculations Form'!E538,"")</f>
        <v/>
      </c>
      <c r="C498" t="str">
        <f>IF('Surety Calculations Form'!A538&gt;0,'Surety Calculations Form'!A538,"")</f>
        <v/>
      </c>
      <c r="D498" s="121" t="str">
        <f t="array" ref="D498">IFERROR(INDEX($A$1:$A$100,SMALL(IF($A$1:$A$100&lt;&gt;"",ROW($A$1:$A$100)),ROW(498:498))),"")</f>
        <v/>
      </c>
      <c r="E498" s="121" t="str">
        <f t="array" ref="E498">IFERROR(INDEX($A$1:$A$100,SMALL(IF($A$1:$A$100&lt;&gt;"",ROW($A$1:$A$100)),ROW(498:498))),"")</f>
        <v/>
      </c>
      <c r="F498" s="121" t="str">
        <f t="array" ref="F498">IFERROR(INDEX($A$1:$C$180,SMALL(IF($A$1:$A$180&lt;&gt;"",ROW($A$1:$A$180)),ROW(498:498)),3),"")</f>
        <v/>
      </c>
      <c r="G498" s="121" t="str">
        <f t="array" ref="G498">IFERROR(INDEX($A$1:$C$100,SMALL(IF($A$1:$A$100&lt;&gt;"",ROW($A$1:$A$100)),ROW(498:498)),4),"")</f>
        <v/>
      </c>
    </row>
    <row r="499" spans="1:7" ht="16.5" x14ac:dyDescent="0.3">
      <c r="A499" t="str">
        <f>IF((ISNUMBER('Surety Calculations Form'!D538))=TRUE,'Surety Calculations Form'!D539,"")</f>
        <v/>
      </c>
      <c r="B499" t="str">
        <f>IF('Surety Calculations Form'!E539&gt;0,'Surety Calculations Form'!E539,"")</f>
        <v/>
      </c>
      <c r="C499" t="str">
        <f>IF('Surety Calculations Form'!A539&gt;0,'Surety Calculations Form'!A539,"")</f>
        <v/>
      </c>
      <c r="D499" s="121" t="str">
        <f t="array" ref="D499">IFERROR(INDEX($A$1:$A$100,SMALL(IF($A$1:$A$100&lt;&gt;"",ROW($A$1:$A$100)),ROW(499:499))),"")</f>
        <v/>
      </c>
      <c r="E499" s="121" t="str">
        <f t="array" ref="E499">IFERROR(INDEX($A$1:$A$100,SMALL(IF($A$1:$A$100&lt;&gt;"",ROW($A$1:$A$100)),ROW(499:499))),"")</f>
        <v/>
      </c>
      <c r="F499" s="121" t="str">
        <f t="array" ref="F499">IFERROR(INDEX($A$1:$C$180,SMALL(IF($A$1:$A$180&lt;&gt;"",ROW($A$1:$A$180)),ROW(499:499)),3),"")</f>
        <v/>
      </c>
      <c r="G499" s="121" t="str">
        <f t="array" ref="G499">IFERROR(INDEX($A$1:$C$100,SMALL(IF($A$1:$A$100&lt;&gt;"",ROW($A$1:$A$100)),ROW(499:499)),4),"")</f>
        <v/>
      </c>
    </row>
    <row r="500" spans="1:7" ht="16.5" x14ac:dyDescent="0.3">
      <c r="A500" t="str">
        <f>IF((ISNUMBER('Surety Calculations Form'!D539))=TRUE,'Surety Calculations Form'!D540,"")</f>
        <v/>
      </c>
      <c r="B500" t="str">
        <f>IF('Surety Calculations Form'!E540&gt;0,'Surety Calculations Form'!E540,"")</f>
        <v/>
      </c>
      <c r="C500" t="str">
        <f>IF('Surety Calculations Form'!A540&gt;0,'Surety Calculations Form'!A540,"")</f>
        <v/>
      </c>
      <c r="D500" s="121" t="str">
        <f t="array" ref="D500">IFERROR(INDEX($A$1:$A$100,SMALL(IF($A$1:$A$100&lt;&gt;"",ROW($A$1:$A$100)),ROW(500:500))),"")</f>
        <v/>
      </c>
      <c r="E500" s="121" t="str">
        <f t="array" ref="E500">IFERROR(INDEX($A$1:$A$100,SMALL(IF($A$1:$A$100&lt;&gt;"",ROW($A$1:$A$100)),ROW(500:500))),"")</f>
        <v/>
      </c>
      <c r="F500" s="121" t="str">
        <f t="array" ref="F500">IFERROR(INDEX($A$1:$C$180,SMALL(IF($A$1:$A$180&lt;&gt;"",ROW($A$1:$A$180)),ROW(500:500)),3),"")</f>
        <v/>
      </c>
      <c r="G500" s="121" t="str">
        <f t="array" ref="G500">IFERROR(INDEX($A$1:$C$100,SMALL(IF($A$1:$A$100&lt;&gt;"",ROW($A$1:$A$100)),ROW(500:500)),4),"")</f>
        <v/>
      </c>
    </row>
    <row r="501" spans="1:7" ht="16.5" x14ac:dyDescent="0.3">
      <c r="A501" t="str">
        <f>IF((ISNUMBER('Surety Calculations Form'!D540))=TRUE,'Surety Calculations Form'!D541,"")</f>
        <v/>
      </c>
      <c r="B501" t="str">
        <f>IF('Surety Calculations Form'!E541&gt;0,'Surety Calculations Form'!E541,"")</f>
        <v/>
      </c>
      <c r="C501" t="str">
        <f>IF('Surety Calculations Form'!A541&gt;0,'Surety Calculations Form'!A541,"")</f>
        <v/>
      </c>
      <c r="D501" s="121" t="str">
        <f t="array" ref="D501">IFERROR(INDEX($A$1:$A$100,SMALL(IF($A$1:$A$100&lt;&gt;"",ROW($A$1:$A$100)),ROW(501:501))),"")</f>
        <v/>
      </c>
      <c r="E501" s="121" t="str">
        <f t="array" ref="E501">IFERROR(INDEX($A$1:$A$100,SMALL(IF($A$1:$A$100&lt;&gt;"",ROW($A$1:$A$100)),ROW(501:501))),"")</f>
        <v/>
      </c>
      <c r="F501" s="121" t="str">
        <f t="array" ref="F501">IFERROR(INDEX($A$1:$C$180,SMALL(IF($A$1:$A$180&lt;&gt;"",ROW($A$1:$A$180)),ROW(501:501)),3),"")</f>
        <v/>
      </c>
      <c r="G501" s="121" t="str">
        <f t="array" ref="G501">IFERROR(INDEX($A$1:$C$100,SMALL(IF($A$1:$A$100&lt;&gt;"",ROW($A$1:$A$100)),ROW(501:501)),4),"")</f>
        <v/>
      </c>
    </row>
    <row r="502" spans="1:7" ht="16.5" x14ac:dyDescent="0.3">
      <c r="A502" t="str">
        <f>IF((ISNUMBER('Surety Calculations Form'!D541))=TRUE,'Surety Calculations Form'!D542,"")</f>
        <v/>
      </c>
      <c r="B502" t="str">
        <f>IF('Surety Calculations Form'!E542&gt;0,'Surety Calculations Form'!E542,"")</f>
        <v/>
      </c>
      <c r="C502" t="str">
        <f>IF('Surety Calculations Form'!A542&gt;0,'Surety Calculations Form'!A542,"")</f>
        <v/>
      </c>
      <c r="D502" s="121" t="str">
        <f t="array" ref="D502">IFERROR(INDEX($A$1:$A$100,SMALL(IF($A$1:$A$100&lt;&gt;"",ROW($A$1:$A$100)),ROW(502:502))),"")</f>
        <v/>
      </c>
      <c r="E502" s="121" t="str">
        <f t="array" ref="E502">IFERROR(INDEX($A$1:$A$100,SMALL(IF($A$1:$A$100&lt;&gt;"",ROW($A$1:$A$100)),ROW(502:502))),"")</f>
        <v/>
      </c>
      <c r="F502" s="121" t="str">
        <f t="array" ref="F502">IFERROR(INDEX($A$1:$C$180,SMALL(IF($A$1:$A$180&lt;&gt;"",ROW($A$1:$A$180)),ROW(502:502)),3),"")</f>
        <v/>
      </c>
      <c r="G502" s="121" t="str">
        <f t="array" ref="G502">IFERROR(INDEX($A$1:$C$100,SMALL(IF($A$1:$A$100&lt;&gt;"",ROW($A$1:$A$100)),ROW(502:502)),4),"")</f>
        <v/>
      </c>
    </row>
    <row r="503" spans="1:7" ht="16.5" x14ac:dyDescent="0.3">
      <c r="A503" t="str">
        <f>IF((ISNUMBER('Surety Calculations Form'!D542))=TRUE,'Surety Calculations Form'!D543,"")</f>
        <v/>
      </c>
      <c r="B503" t="str">
        <f>IF('Surety Calculations Form'!E543&gt;0,'Surety Calculations Form'!E543,"")</f>
        <v/>
      </c>
      <c r="C503" t="str">
        <f>IF('Surety Calculations Form'!A543&gt;0,'Surety Calculations Form'!A543,"")</f>
        <v/>
      </c>
      <c r="D503" s="121" t="str">
        <f t="array" ref="D503">IFERROR(INDEX($A$1:$A$100,SMALL(IF($A$1:$A$100&lt;&gt;"",ROW($A$1:$A$100)),ROW(503:503))),"")</f>
        <v/>
      </c>
      <c r="E503" s="121" t="str">
        <f t="array" ref="E503">IFERROR(INDEX($A$1:$A$100,SMALL(IF($A$1:$A$100&lt;&gt;"",ROW($A$1:$A$100)),ROW(503:503))),"")</f>
        <v/>
      </c>
      <c r="F503" s="121" t="str">
        <f t="array" ref="F503">IFERROR(INDEX($A$1:$C$180,SMALL(IF($A$1:$A$180&lt;&gt;"",ROW($A$1:$A$180)),ROW(503:503)),3),"")</f>
        <v/>
      </c>
      <c r="G503" s="121" t="str">
        <f t="array" ref="G503">IFERROR(INDEX($A$1:$C$100,SMALL(IF($A$1:$A$100&lt;&gt;"",ROW($A$1:$A$100)),ROW(503:503)),4),"")</f>
        <v/>
      </c>
    </row>
    <row r="504" spans="1:7" ht="16.5" x14ac:dyDescent="0.3">
      <c r="A504" t="str">
        <f>IF((ISNUMBER('Surety Calculations Form'!D543))=TRUE,'Surety Calculations Form'!D544,"")</f>
        <v/>
      </c>
      <c r="B504" t="str">
        <f>IF('Surety Calculations Form'!E544&gt;0,'Surety Calculations Form'!E544,"")</f>
        <v/>
      </c>
      <c r="C504" t="str">
        <f>IF('Surety Calculations Form'!A544&gt;0,'Surety Calculations Form'!A544,"")</f>
        <v/>
      </c>
      <c r="D504" s="121" t="str">
        <f t="array" ref="D504">IFERROR(INDEX($A$1:$A$100,SMALL(IF($A$1:$A$100&lt;&gt;"",ROW($A$1:$A$100)),ROW(504:504))),"")</f>
        <v/>
      </c>
      <c r="E504" s="121" t="str">
        <f t="array" ref="E504">IFERROR(INDEX($A$1:$A$100,SMALL(IF($A$1:$A$100&lt;&gt;"",ROW($A$1:$A$100)),ROW(504:504))),"")</f>
        <v/>
      </c>
      <c r="F504" s="121" t="str">
        <f t="array" ref="F504">IFERROR(INDEX($A$1:$C$180,SMALL(IF($A$1:$A$180&lt;&gt;"",ROW($A$1:$A$180)),ROW(504:504)),3),"")</f>
        <v/>
      </c>
      <c r="G504" s="121" t="str">
        <f t="array" ref="G504">IFERROR(INDEX($A$1:$C$100,SMALL(IF($A$1:$A$100&lt;&gt;"",ROW($A$1:$A$100)),ROW(504:504)),4),"")</f>
        <v/>
      </c>
    </row>
    <row r="505" spans="1:7" ht="16.5" x14ac:dyDescent="0.3">
      <c r="A505" t="str">
        <f>IF((ISNUMBER('Surety Calculations Form'!D544))=TRUE,'Surety Calculations Form'!D545,"")</f>
        <v/>
      </c>
      <c r="B505" t="str">
        <f>IF('Surety Calculations Form'!E545&gt;0,'Surety Calculations Form'!E545,"")</f>
        <v/>
      </c>
      <c r="C505" t="str">
        <f>IF('Surety Calculations Form'!A545&gt;0,'Surety Calculations Form'!A545,"")</f>
        <v/>
      </c>
      <c r="D505" s="121" t="str">
        <f t="array" ref="D505">IFERROR(INDEX($A$1:$A$100,SMALL(IF($A$1:$A$100&lt;&gt;"",ROW($A$1:$A$100)),ROW(505:505))),"")</f>
        <v/>
      </c>
      <c r="E505" s="121" t="str">
        <f t="array" ref="E505">IFERROR(INDEX($A$1:$A$100,SMALL(IF($A$1:$A$100&lt;&gt;"",ROW($A$1:$A$100)),ROW(505:505))),"")</f>
        <v/>
      </c>
      <c r="F505" s="121" t="str">
        <f t="array" ref="F505">IFERROR(INDEX($A$1:$C$180,SMALL(IF($A$1:$A$180&lt;&gt;"",ROW($A$1:$A$180)),ROW(505:505)),3),"")</f>
        <v/>
      </c>
      <c r="G505" s="121" t="str">
        <f t="array" ref="G505">IFERROR(INDEX($A$1:$C$100,SMALL(IF($A$1:$A$100&lt;&gt;"",ROW($A$1:$A$100)),ROW(505:505)),4),"")</f>
        <v/>
      </c>
    </row>
    <row r="506" spans="1:7" ht="16.5" x14ac:dyDescent="0.3">
      <c r="A506" t="str">
        <f>IF((ISNUMBER('Surety Calculations Form'!D545))=TRUE,'Surety Calculations Form'!D546,"")</f>
        <v/>
      </c>
      <c r="B506" t="str">
        <f>IF('Surety Calculations Form'!E546&gt;0,'Surety Calculations Form'!E546,"")</f>
        <v/>
      </c>
      <c r="C506" t="str">
        <f>IF('Surety Calculations Form'!A546&gt;0,'Surety Calculations Form'!A546,"")</f>
        <v/>
      </c>
      <c r="D506" s="121" t="str">
        <f t="array" ref="D506">IFERROR(INDEX($A$1:$A$100,SMALL(IF($A$1:$A$100&lt;&gt;"",ROW($A$1:$A$100)),ROW(506:506))),"")</f>
        <v/>
      </c>
      <c r="E506" s="121" t="str">
        <f t="array" ref="E506">IFERROR(INDEX($A$1:$A$100,SMALL(IF($A$1:$A$100&lt;&gt;"",ROW($A$1:$A$100)),ROW(506:506))),"")</f>
        <v/>
      </c>
      <c r="F506" s="121" t="str">
        <f t="array" ref="F506">IFERROR(INDEX($A$1:$C$180,SMALL(IF($A$1:$A$180&lt;&gt;"",ROW($A$1:$A$180)),ROW(506:506)),3),"")</f>
        <v/>
      </c>
      <c r="G506" s="121" t="str">
        <f t="array" ref="G506">IFERROR(INDEX($A$1:$C$100,SMALL(IF($A$1:$A$100&lt;&gt;"",ROW($A$1:$A$100)),ROW(506:506)),4),"")</f>
        <v/>
      </c>
    </row>
    <row r="507" spans="1:7" ht="16.5" x14ac:dyDescent="0.3">
      <c r="A507" t="str">
        <f>IF((ISNUMBER('Surety Calculations Form'!D546))=TRUE,'Surety Calculations Form'!D547,"")</f>
        <v/>
      </c>
      <c r="B507" t="str">
        <f>IF('Surety Calculations Form'!E547&gt;0,'Surety Calculations Form'!E547,"")</f>
        <v/>
      </c>
      <c r="C507" t="str">
        <f>IF('Surety Calculations Form'!A547&gt;0,'Surety Calculations Form'!A547,"")</f>
        <v/>
      </c>
      <c r="D507" s="121" t="str">
        <f t="array" ref="D507">IFERROR(INDEX($A$1:$A$100,SMALL(IF($A$1:$A$100&lt;&gt;"",ROW($A$1:$A$100)),ROW(507:507))),"")</f>
        <v/>
      </c>
      <c r="E507" s="121" t="str">
        <f t="array" ref="E507">IFERROR(INDEX($A$1:$A$100,SMALL(IF($A$1:$A$100&lt;&gt;"",ROW($A$1:$A$100)),ROW(507:507))),"")</f>
        <v/>
      </c>
      <c r="F507" s="121" t="str">
        <f t="array" ref="F507">IFERROR(INDEX($A$1:$C$180,SMALL(IF($A$1:$A$180&lt;&gt;"",ROW($A$1:$A$180)),ROW(507:507)),3),"")</f>
        <v/>
      </c>
      <c r="G507" s="121" t="str">
        <f t="array" ref="G507">IFERROR(INDEX($A$1:$C$100,SMALL(IF($A$1:$A$100&lt;&gt;"",ROW($A$1:$A$100)),ROW(507:507)),4),"")</f>
        <v/>
      </c>
    </row>
    <row r="508" spans="1:7" ht="16.5" x14ac:dyDescent="0.3">
      <c r="A508" t="str">
        <f>IF((ISNUMBER('Surety Calculations Form'!D547))=TRUE,'Surety Calculations Form'!D548,"")</f>
        <v/>
      </c>
      <c r="B508" t="str">
        <f>IF('Surety Calculations Form'!E548&gt;0,'Surety Calculations Form'!E548,"")</f>
        <v/>
      </c>
      <c r="C508" t="str">
        <f>IF('Surety Calculations Form'!A548&gt;0,'Surety Calculations Form'!A548,"")</f>
        <v/>
      </c>
      <c r="D508" s="121" t="str">
        <f t="array" ref="D508">IFERROR(INDEX($A$1:$A$100,SMALL(IF($A$1:$A$100&lt;&gt;"",ROW($A$1:$A$100)),ROW(508:508))),"")</f>
        <v/>
      </c>
      <c r="E508" s="121" t="str">
        <f t="array" ref="E508">IFERROR(INDEX($A$1:$A$100,SMALL(IF($A$1:$A$100&lt;&gt;"",ROW($A$1:$A$100)),ROW(508:508))),"")</f>
        <v/>
      </c>
      <c r="F508" s="121" t="str">
        <f t="array" ref="F508">IFERROR(INDEX($A$1:$C$180,SMALL(IF($A$1:$A$180&lt;&gt;"",ROW($A$1:$A$180)),ROW(508:508)),3),"")</f>
        <v/>
      </c>
      <c r="G508" s="121" t="str">
        <f t="array" ref="G508">IFERROR(INDEX($A$1:$C$100,SMALL(IF($A$1:$A$100&lt;&gt;"",ROW($A$1:$A$100)),ROW(508:508)),4),"")</f>
        <v/>
      </c>
    </row>
    <row r="509" spans="1:7" ht="16.5" x14ac:dyDescent="0.3">
      <c r="A509" t="str">
        <f>IF((ISNUMBER('Surety Calculations Form'!D548))=TRUE,'Surety Calculations Form'!D549,"")</f>
        <v/>
      </c>
      <c r="B509" t="str">
        <f>IF('Surety Calculations Form'!E549&gt;0,'Surety Calculations Form'!E549,"")</f>
        <v/>
      </c>
      <c r="C509" t="str">
        <f>IF('Surety Calculations Form'!A549&gt;0,'Surety Calculations Form'!A549,"")</f>
        <v/>
      </c>
      <c r="D509" s="121" t="str">
        <f t="array" ref="D509">IFERROR(INDEX($A$1:$A$100,SMALL(IF($A$1:$A$100&lt;&gt;"",ROW($A$1:$A$100)),ROW(509:509))),"")</f>
        <v/>
      </c>
      <c r="E509" s="121" t="str">
        <f t="array" ref="E509">IFERROR(INDEX($A$1:$A$100,SMALL(IF($A$1:$A$100&lt;&gt;"",ROW($A$1:$A$100)),ROW(509:509))),"")</f>
        <v/>
      </c>
      <c r="F509" s="121" t="str">
        <f t="array" ref="F509">IFERROR(INDEX($A$1:$C$180,SMALL(IF($A$1:$A$180&lt;&gt;"",ROW($A$1:$A$180)),ROW(509:509)),3),"")</f>
        <v/>
      </c>
      <c r="G509" s="121" t="str">
        <f t="array" ref="G509">IFERROR(INDEX($A$1:$C$100,SMALL(IF($A$1:$A$100&lt;&gt;"",ROW($A$1:$A$100)),ROW(509:509)),4),"")</f>
        <v/>
      </c>
    </row>
    <row r="510" spans="1:7" ht="16.5" x14ac:dyDescent="0.3">
      <c r="A510" t="str">
        <f>IF((ISNUMBER('Surety Calculations Form'!D549))=TRUE,'Surety Calculations Form'!D550,"")</f>
        <v/>
      </c>
      <c r="B510" t="str">
        <f>IF('Surety Calculations Form'!E550&gt;0,'Surety Calculations Form'!E550,"")</f>
        <v/>
      </c>
      <c r="C510" t="str">
        <f>IF('Surety Calculations Form'!A550&gt;0,'Surety Calculations Form'!A550,"")</f>
        <v/>
      </c>
      <c r="D510" s="121" t="str">
        <f t="array" ref="D510">IFERROR(INDEX($A$1:$A$100,SMALL(IF($A$1:$A$100&lt;&gt;"",ROW($A$1:$A$100)),ROW(510:510))),"")</f>
        <v/>
      </c>
      <c r="E510" s="121" t="str">
        <f t="array" ref="E510">IFERROR(INDEX($A$1:$A$100,SMALL(IF($A$1:$A$100&lt;&gt;"",ROW($A$1:$A$100)),ROW(510:510))),"")</f>
        <v/>
      </c>
      <c r="F510" s="121" t="str">
        <f t="array" ref="F510">IFERROR(INDEX($A$1:$C$180,SMALL(IF($A$1:$A$180&lt;&gt;"",ROW($A$1:$A$180)),ROW(510:510)),3),"")</f>
        <v/>
      </c>
      <c r="G510" s="121" t="str">
        <f t="array" ref="G510">IFERROR(INDEX($A$1:$C$100,SMALL(IF($A$1:$A$100&lt;&gt;"",ROW($A$1:$A$100)),ROW(510:510)),4),"")</f>
        <v/>
      </c>
    </row>
    <row r="511" spans="1:7" ht="16.5" x14ac:dyDescent="0.3">
      <c r="A511" t="str">
        <f>IF((ISNUMBER('Surety Calculations Form'!D550))=TRUE,'Surety Calculations Form'!D551,"")</f>
        <v/>
      </c>
      <c r="B511" t="str">
        <f>IF('Surety Calculations Form'!E551&gt;0,'Surety Calculations Form'!E551,"")</f>
        <v/>
      </c>
      <c r="C511" t="str">
        <f>IF('Surety Calculations Form'!A551&gt;0,'Surety Calculations Form'!A551,"")</f>
        <v/>
      </c>
      <c r="D511" s="121" t="str">
        <f t="array" ref="D511">IFERROR(INDEX($A$1:$A$100,SMALL(IF($A$1:$A$100&lt;&gt;"",ROW($A$1:$A$100)),ROW(511:511))),"")</f>
        <v/>
      </c>
      <c r="E511" s="121" t="str">
        <f t="array" ref="E511">IFERROR(INDEX($A$1:$A$100,SMALL(IF($A$1:$A$100&lt;&gt;"",ROW($A$1:$A$100)),ROW(511:511))),"")</f>
        <v/>
      </c>
      <c r="F511" s="121" t="str">
        <f t="array" ref="F511">IFERROR(INDEX($A$1:$C$180,SMALL(IF($A$1:$A$180&lt;&gt;"",ROW($A$1:$A$180)),ROW(511:511)),3),"")</f>
        <v/>
      </c>
      <c r="G511" s="121" t="str">
        <f t="array" ref="G511">IFERROR(INDEX($A$1:$C$100,SMALL(IF($A$1:$A$100&lt;&gt;"",ROW($A$1:$A$100)),ROW(511:511)),4),"")</f>
        <v/>
      </c>
    </row>
    <row r="512" spans="1:7" ht="16.5" x14ac:dyDescent="0.3">
      <c r="A512" t="str">
        <f>IF((ISNUMBER('Surety Calculations Form'!D551))=TRUE,'Surety Calculations Form'!D552,"")</f>
        <v/>
      </c>
      <c r="B512" t="str">
        <f>IF('Surety Calculations Form'!E552&gt;0,'Surety Calculations Form'!E552,"")</f>
        <v/>
      </c>
      <c r="C512" t="str">
        <f>IF('Surety Calculations Form'!A552&gt;0,'Surety Calculations Form'!A552,"")</f>
        <v/>
      </c>
      <c r="D512" s="121" t="str">
        <f t="array" ref="D512">IFERROR(INDEX($A$1:$A$100,SMALL(IF($A$1:$A$100&lt;&gt;"",ROW($A$1:$A$100)),ROW(512:512))),"")</f>
        <v/>
      </c>
      <c r="E512" s="121" t="str">
        <f t="array" ref="E512">IFERROR(INDEX($A$1:$A$100,SMALL(IF($A$1:$A$100&lt;&gt;"",ROW($A$1:$A$100)),ROW(512:512))),"")</f>
        <v/>
      </c>
      <c r="F512" s="121" t="str">
        <f t="array" ref="F512">IFERROR(INDEX($A$1:$C$180,SMALL(IF($A$1:$A$180&lt;&gt;"",ROW($A$1:$A$180)),ROW(512:512)),3),"")</f>
        <v/>
      </c>
      <c r="G512" s="121" t="str">
        <f t="array" ref="G512">IFERROR(INDEX($A$1:$C$100,SMALL(IF($A$1:$A$100&lt;&gt;"",ROW($A$1:$A$100)),ROW(512:512)),4),"")</f>
        <v/>
      </c>
    </row>
    <row r="513" spans="1:7" ht="16.5" x14ac:dyDescent="0.3">
      <c r="A513" t="str">
        <f>IF((ISNUMBER('Surety Calculations Form'!D552))=TRUE,'Surety Calculations Form'!D553,"")</f>
        <v/>
      </c>
      <c r="B513" t="str">
        <f>IF('Surety Calculations Form'!E553&gt;0,'Surety Calculations Form'!E553,"")</f>
        <v/>
      </c>
      <c r="C513" t="str">
        <f>IF('Surety Calculations Form'!A553&gt;0,'Surety Calculations Form'!A553,"")</f>
        <v/>
      </c>
      <c r="D513" s="121" t="str">
        <f t="array" ref="D513">IFERROR(INDEX($A$1:$A$100,SMALL(IF($A$1:$A$100&lt;&gt;"",ROW($A$1:$A$100)),ROW(513:513))),"")</f>
        <v/>
      </c>
      <c r="E513" s="121" t="str">
        <f t="array" ref="E513">IFERROR(INDEX($A$1:$A$100,SMALL(IF($A$1:$A$100&lt;&gt;"",ROW($A$1:$A$100)),ROW(513:513))),"")</f>
        <v/>
      </c>
      <c r="F513" s="121" t="str">
        <f t="array" ref="F513">IFERROR(INDEX($A$1:$C$180,SMALL(IF($A$1:$A$180&lt;&gt;"",ROW($A$1:$A$180)),ROW(513:513)),3),"")</f>
        <v/>
      </c>
      <c r="G513" s="121" t="str">
        <f t="array" ref="G513">IFERROR(INDEX($A$1:$C$100,SMALL(IF($A$1:$A$100&lt;&gt;"",ROW($A$1:$A$100)),ROW(513:513)),4),"")</f>
        <v/>
      </c>
    </row>
    <row r="514" spans="1:7" ht="16.5" x14ac:dyDescent="0.3">
      <c r="A514" t="str">
        <f>IF((ISNUMBER('Surety Calculations Form'!D553))=TRUE,'Surety Calculations Form'!D554,"")</f>
        <v/>
      </c>
      <c r="B514" t="str">
        <f>IF('Surety Calculations Form'!E554&gt;0,'Surety Calculations Form'!E554,"")</f>
        <v/>
      </c>
      <c r="C514" t="str">
        <f>IF('Surety Calculations Form'!A554&gt;0,'Surety Calculations Form'!A554,"")</f>
        <v/>
      </c>
      <c r="D514" s="121" t="str">
        <f t="array" ref="D514">IFERROR(INDEX($A$1:$A$100,SMALL(IF($A$1:$A$100&lt;&gt;"",ROW($A$1:$A$100)),ROW(514:514))),"")</f>
        <v/>
      </c>
      <c r="E514" s="121" t="str">
        <f t="array" ref="E514">IFERROR(INDEX($A$1:$A$100,SMALL(IF($A$1:$A$100&lt;&gt;"",ROW($A$1:$A$100)),ROW(514:514))),"")</f>
        <v/>
      </c>
      <c r="F514" s="121" t="str">
        <f t="array" ref="F514">IFERROR(INDEX($A$1:$C$180,SMALL(IF($A$1:$A$180&lt;&gt;"",ROW($A$1:$A$180)),ROW(514:514)),3),"")</f>
        <v/>
      </c>
      <c r="G514" s="121" t="str">
        <f t="array" ref="G514">IFERROR(INDEX($A$1:$C$100,SMALL(IF($A$1:$A$100&lt;&gt;"",ROW($A$1:$A$100)),ROW(514:514)),4),"")</f>
        <v/>
      </c>
    </row>
    <row r="515" spans="1:7" ht="16.5" x14ac:dyDescent="0.3">
      <c r="A515" t="str">
        <f>IF((ISNUMBER('Surety Calculations Form'!D554))=TRUE,'Surety Calculations Form'!D555,"")</f>
        <v/>
      </c>
      <c r="B515" t="str">
        <f>IF('Surety Calculations Form'!E555&gt;0,'Surety Calculations Form'!E555,"")</f>
        <v/>
      </c>
      <c r="C515" t="str">
        <f>IF('Surety Calculations Form'!A555&gt;0,'Surety Calculations Form'!A555,"")</f>
        <v/>
      </c>
      <c r="D515" s="121" t="str">
        <f t="array" ref="D515">IFERROR(INDEX($A$1:$A$100,SMALL(IF($A$1:$A$100&lt;&gt;"",ROW($A$1:$A$100)),ROW(515:515))),"")</f>
        <v/>
      </c>
      <c r="E515" s="121" t="str">
        <f t="array" ref="E515">IFERROR(INDEX($A$1:$A$100,SMALL(IF($A$1:$A$100&lt;&gt;"",ROW($A$1:$A$100)),ROW(515:515))),"")</f>
        <v/>
      </c>
      <c r="F515" s="121" t="str">
        <f t="array" ref="F515">IFERROR(INDEX($A$1:$C$180,SMALL(IF($A$1:$A$180&lt;&gt;"",ROW($A$1:$A$180)),ROW(515:515)),3),"")</f>
        <v/>
      </c>
      <c r="G515" s="121" t="str">
        <f t="array" ref="G515">IFERROR(INDEX($A$1:$C$100,SMALL(IF($A$1:$A$100&lt;&gt;"",ROW($A$1:$A$100)),ROW(515:515)),4),"")</f>
        <v/>
      </c>
    </row>
    <row r="516" spans="1:7" ht="16.5" x14ac:dyDescent="0.3">
      <c r="A516" t="str">
        <f>IF((ISNUMBER('Surety Calculations Form'!D555))=TRUE,'Surety Calculations Form'!D556,"")</f>
        <v/>
      </c>
      <c r="B516" t="str">
        <f>IF('Surety Calculations Form'!E556&gt;0,'Surety Calculations Form'!E556,"")</f>
        <v/>
      </c>
      <c r="C516" t="str">
        <f>IF('Surety Calculations Form'!A556&gt;0,'Surety Calculations Form'!A556,"")</f>
        <v/>
      </c>
      <c r="D516" s="121" t="str">
        <f t="array" ref="D516">IFERROR(INDEX($A$1:$A$100,SMALL(IF($A$1:$A$100&lt;&gt;"",ROW($A$1:$A$100)),ROW(516:516))),"")</f>
        <v/>
      </c>
      <c r="E516" s="121" t="str">
        <f t="array" ref="E516">IFERROR(INDEX($A$1:$A$100,SMALL(IF($A$1:$A$100&lt;&gt;"",ROW($A$1:$A$100)),ROW(516:516))),"")</f>
        <v/>
      </c>
      <c r="F516" s="121" t="str">
        <f t="array" ref="F516">IFERROR(INDEX($A$1:$C$180,SMALL(IF($A$1:$A$180&lt;&gt;"",ROW($A$1:$A$180)),ROW(516:516)),3),"")</f>
        <v/>
      </c>
      <c r="G516" s="121" t="str">
        <f t="array" ref="G516">IFERROR(INDEX($A$1:$C$100,SMALL(IF($A$1:$A$100&lt;&gt;"",ROW($A$1:$A$100)),ROW(516:516)),4),"")</f>
        <v/>
      </c>
    </row>
    <row r="517" spans="1:7" ht="16.5" x14ac:dyDescent="0.3">
      <c r="A517" t="str">
        <f>IF((ISNUMBER('Surety Calculations Form'!D556))=TRUE,'Surety Calculations Form'!D557,"")</f>
        <v/>
      </c>
      <c r="B517" t="str">
        <f>IF('Surety Calculations Form'!E557&gt;0,'Surety Calculations Form'!E557,"")</f>
        <v/>
      </c>
      <c r="C517" t="str">
        <f>IF('Surety Calculations Form'!A557&gt;0,'Surety Calculations Form'!A557,"")</f>
        <v/>
      </c>
      <c r="D517" s="121" t="str">
        <f t="array" ref="D517">IFERROR(INDEX($A$1:$A$100,SMALL(IF($A$1:$A$100&lt;&gt;"",ROW($A$1:$A$100)),ROW(517:517))),"")</f>
        <v/>
      </c>
      <c r="E517" s="121" t="str">
        <f t="array" ref="E517">IFERROR(INDEX($A$1:$A$100,SMALL(IF($A$1:$A$100&lt;&gt;"",ROW($A$1:$A$100)),ROW(517:517))),"")</f>
        <v/>
      </c>
      <c r="F517" s="121" t="str">
        <f t="array" ref="F517">IFERROR(INDEX($A$1:$C$180,SMALL(IF($A$1:$A$180&lt;&gt;"",ROW($A$1:$A$180)),ROW(517:517)),3),"")</f>
        <v/>
      </c>
      <c r="G517" s="121" t="str">
        <f t="array" ref="G517">IFERROR(INDEX($A$1:$C$100,SMALL(IF($A$1:$A$100&lt;&gt;"",ROW($A$1:$A$100)),ROW(517:517)),4),"")</f>
        <v/>
      </c>
    </row>
    <row r="518" spans="1:7" ht="16.5" x14ac:dyDescent="0.3">
      <c r="A518" t="str">
        <f>IF((ISNUMBER('Surety Calculations Form'!D557))=TRUE,'Surety Calculations Form'!D558,"")</f>
        <v/>
      </c>
      <c r="B518" t="str">
        <f>IF('Surety Calculations Form'!E558&gt;0,'Surety Calculations Form'!E558,"")</f>
        <v/>
      </c>
      <c r="C518" t="str">
        <f>IF('Surety Calculations Form'!A558&gt;0,'Surety Calculations Form'!A558,"")</f>
        <v/>
      </c>
      <c r="D518" s="121" t="str">
        <f t="array" ref="D518">IFERROR(INDEX($A$1:$A$100,SMALL(IF($A$1:$A$100&lt;&gt;"",ROW($A$1:$A$100)),ROW(518:518))),"")</f>
        <v/>
      </c>
      <c r="E518" s="121" t="str">
        <f t="array" ref="E518">IFERROR(INDEX($A$1:$A$100,SMALL(IF($A$1:$A$100&lt;&gt;"",ROW($A$1:$A$100)),ROW(518:518))),"")</f>
        <v/>
      </c>
      <c r="F518" s="121" t="str">
        <f t="array" ref="F518">IFERROR(INDEX($A$1:$C$180,SMALL(IF($A$1:$A$180&lt;&gt;"",ROW($A$1:$A$180)),ROW(518:518)),3),"")</f>
        <v/>
      </c>
      <c r="G518" s="121" t="str">
        <f t="array" ref="G518">IFERROR(INDEX($A$1:$C$100,SMALL(IF($A$1:$A$100&lt;&gt;"",ROW($A$1:$A$100)),ROW(518:518)),4),"")</f>
        <v/>
      </c>
    </row>
    <row r="519" spans="1:7" ht="16.5" x14ac:dyDescent="0.3">
      <c r="A519" t="str">
        <f>IF((ISNUMBER('Surety Calculations Form'!D558))=TRUE,'Surety Calculations Form'!D559,"")</f>
        <v/>
      </c>
      <c r="B519" t="str">
        <f>IF('Surety Calculations Form'!E559&gt;0,'Surety Calculations Form'!E559,"")</f>
        <v/>
      </c>
      <c r="C519" t="str">
        <f>IF('Surety Calculations Form'!A559&gt;0,'Surety Calculations Form'!A559,"")</f>
        <v/>
      </c>
      <c r="D519" s="121" t="str">
        <f t="array" ref="D519">IFERROR(INDEX($A$1:$A$100,SMALL(IF($A$1:$A$100&lt;&gt;"",ROW($A$1:$A$100)),ROW(519:519))),"")</f>
        <v/>
      </c>
      <c r="E519" s="121" t="str">
        <f t="array" ref="E519">IFERROR(INDEX($A$1:$A$100,SMALL(IF($A$1:$A$100&lt;&gt;"",ROW($A$1:$A$100)),ROW(519:519))),"")</f>
        <v/>
      </c>
      <c r="F519" s="121" t="str">
        <f t="array" ref="F519">IFERROR(INDEX($A$1:$C$180,SMALL(IF($A$1:$A$180&lt;&gt;"",ROW($A$1:$A$180)),ROW(519:519)),3),"")</f>
        <v/>
      </c>
      <c r="G519" s="121" t="str">
        <f t="array" ref="G519">IFERROR(INDEX($A$1:$C$100,SMALL(IF($A$1:$A$100&lt;&gt;"",ROW($A$1:$A$100)),ROW(519:519)),4),"")</f>
        <v/>
      </c>
    </row>
    <row r="520" spans="1:7" ht="16.5" x14ac:dyDescent="0.3">
      <c r="A520" t="str">
        <f>IF((ISNUMBER('Surety Calculations Form'!D559))=TRUE,'Surety Calculations Form'!D560,"")</f>
        <v/>
      </c>
      <c r="B520" t="str">
        <f>IF('Surety Calculations Form'!E560&gt;0,'Surety Calculations Form'!E560,"")</f>
        <v/>
      </c>
      <c r="C520" t="str">
        <f>IF('Surety Calculations Form'!A560&gt;0,'Surety Calculations Form'!A560,"")</f>
        <v/>
      </c>
      <c r="D520" s="121" t="str">
        <f t="array" ref="D520">IFERROR(INDEX($A$1:$A$100,SMALL(IF($A$1:$A$100&lt;&gt;"",ROW($A$1:$A$100)),ROW(520:520))),"")</f>
        <v/>
      </c>
      <c r="E520" s="121" t="str">
        <f t="array" ref="E520">IFERROR(INDEX($A$1:$A$100,SMALL(IF($A$1:$A$100&lt;&gt;"",ROW($A$1:$A$100)),ROW(520:520))),"")</f>
        <v/>
      </c>
      <c r="F520" s="121" t="str">
        <f t="array" ref="F520">IFERROR(INDEX($A$1:$C$180,SMALL(IF($A$1:$A$180&lt;&gt;"",ROW($A$1:$A$180)),ROW(520:520)),3),"")</f>
        <v/>
      </c>
      <c r="G520" s="121" t="str">
        <f t="array" ref="G520">IFERROR(INDEX($A$1:$C$100,SMALL(IF($A$1:$A$100&lt;&gt;"",ROW($A$1:$A$100)),ROW(520:520)),4),"")</f>
        <v/>
      </c>
    </row>
    <row r="521" spans="1:7" ht="16.5" x14ac:dyDescent="0.3">
      <c r="A521" t="str">
        <f>IF((ISNUMBER('Surety Calculations Form'!D560))=TRUE,'Surety Calculations Form'!D561,"")</f>
        <v/>
      </c>
      <c r="B521" t="str">
        <f>IF('Surety Calculations Form'!E561&gt;0,'Surety Calculations Form'!E561,"")</f>
        <v/>
      </c>
      <c r="C521" t="str">
        <f>IF('Surety Calculations Form'!A561&gt;0,'Surety Calculations Form'!A561,"")</f>
        <v/>
      </c>
      <c r="D521" s="121" t="str">
        <f t="array" ref="D521">IFERROR(INDEX($A$1:$A$100,SMALL(IF($A$1:$A$100&lt;&gt;"",ROW($A$1:$A$100)),ROW(521:521))),"")</f>
        <v/>
      </c>
      <c r="E521" s="121" t="str">
        <f t="array" ref="E521">IFERROR(INDEX($A$1:$A$100,SMALL(IF($A$1:$A$100&lt;&gt;"",ROW($A$1:$A$100)),ROW(521:521))),"")</f>
        <v/>
      </c>
      <c r="F521" s="121" t="str">
        <f t="array" ref="F521">IFERROR(INDEX($A$1:$C$180,SMALL(IF($A$1:$A$180&lt;&gt;"",ROW($A$1:$A$180)),ROW(521:521)),3),"")</f>
        <v/>
      </c>
      <c r="G521" s="121" t="str">
        <f t="array" ref="G521">IFERROR(INDEX($A$1:$C$100,SMALL(IF($A$1:$A$100&lt;&gt;"",ROW($A$1:$A$100)),ROW(521:521)),4),"")</f>
        <v/>
      </c>
    </row>
    <row r="522" spans="1:7" ht="16.5" x14ac:dyDescent="0.3">
      <c r="A522" t="str">
        <f>IF((ISNUMBER('Surety Calculations Form'!D561))=TRUE,'Surety Calculations Form'!D562,"")</f>
        <v/>
      </c>
      <c r="B522" t="str">
        <f>IF('Surety Calculations Form'!E562&gt;0,'Surety Calculations Form'!E562,"")</f>
        <v/>
      </c>
      <c r="C522" t="str">
        <f>IF('Surety Calculations Form'!A562&gt;0,'Surety Calculations Form'!A562,"")</f>
        <v/>
      </c>
      <c r="D522" s="121" t="str">
        <f t="array" ref="D522">IFERROR(INDEX($A$1:$A$100,SMALL(IF($A$1:$A$100&lt;&gt;"",ROW($A$1:$A$100)),ROW(522:522))),"")</f>
        <v/>
      </c>
      <c r="E522" s="121" t="str">
        <f t="array" ref="E522">IFERROR(INDEX($A$1:$A$100,SMALL(IF($A$1:$A$100&lt;&gt;"",ROW($A$1:$A$100)),ROW(522:522))),"")</f>
        <v/>
      </c>
      <c r="F522" s="121" t="str">
        <f t="array" ref="F522">IFERROR(INDEX($A$1:$C$180,SMALL(IF($A$1:$A$180&lt;&gt;"",ROW($A$1:$A$180)),ROW(522:522)),3),"")</f>
        <v/>
      </c>
      <c r="G522" s="121" t="str">
        <f t="array" ref="G522">IFERROR(INDEX($A$1:$C$100,SMALL(IF($A$1:$A$100&lt;&gt;"",ROW($A$1:$A$100)),ROW(522:522)),4),"")</f>
        <v/>
      </c>
    </row>
    <row r="523" spans="1:7" ht="16.5" x14ac:dyDescent="0.3">
      <c r="A523" t="str">
        <f>IF((ISNUMBER('Surety Calculations Form'!D562))=TRUE,'Surety Calculations Form'!D563,"")</f>
        <v/>
      </c>
      <c r="B523" t="str">
        <f>IF('Surety Calculations Form'!E563&gt;0,'Surety Calculations Form'!E563,"")</f>
        <v/>
      </c>
      <c r="C523" t="str">
        <f>IF('Surety Calculations Form'!A563&gt;0,'Surety Calculations Form'!A563,"")</f>
        <v/>
      </c>
      <c r="D523" s="121" t="str">
        <f t="array" ref="D523">IFERROR(INDEX($A$1:$A$100,SMALL(IF($A$1:$A$100&lt;&gt;"",ROW($A$1:$A$100)),ROW(523:523))),"")</f>
        <v/>
      </c>
      <c r="E523" s="121" t="str">
        <f t="array" ref="E523">IFERROR(INDEX($A$1:$A$100,SMALL(IF($A$1:$A$100&lt;&gt;"",ROW($A$1:$A$100)),ROW(523:523))),"")</f>
        <v/>
      </c>
      <c r="F523" s="121" t="str">
        <f t="array" ref="F523">IFERROR(INDEX($A$1:$C$180,SMALL(IF($A$1:$A$180&lt;&gt;"",ROW($A$1:$A$180)),ROW(523:523)),3),"")</f>
        <v/>
      </c>
      <c r="G523" s="121" t="str">
        <f t="array" ref="G523">IFERROR(INDEX($A$1:$C$100,SMALL(IF($A$1:$A$100&lt;&gt;"",ROW($A$1:$A$100)),ROW(523:523)),4),"")</f>
        <v/>
      </c>
    </row>
    <row r="524" spans="1:7" ht="16.5" x14ac:dyDescent="0.3">
      <c r="A524" t="str">
        <f>IF((ISNUMBER('Surety Calculations Form'!D563))=TRUE,'Surety Calculations Form'!D564,"")</f>
        <v/>
      </c>
      <c r="B524" t="str">
        <f>IF('Surety Calculations Form'!E564&gt;0,'Surety Calculations Form'!E564,"")</f>
        <v/>
      </c>
      <c r="C524" t="str">
        <f>IF('Surety Calculations Form'!A564&gt;0,'Surety Calculations Form'!A564,"")</f>
        <v/>
      </c>
      <c r="D524" s="121" t="str">
        <f t="array" ref="D524">IFERROR(INDEX($A$1:$A$100,SMALL(IF($A$1:$A$100&lt;&gt;"",ROW($A$1:$A$100)),ROW(524:524))),"")</f>
        <v/>
      </c>
      <c r="E524" s="121" t="str">
        <f t="array" ref="E524">IFERROR(INDEX($A$1:$A$100,SMALL(IF($A$1:$A$100&lt;&gt;"",ROW($A$1:$A$100)),ROW(524:524))),"")</f>
        <v/>
      </c>
      <c r="F524" s="121" t="str">
        <f t="array" ref="F524">IFERROR(INDEX($A$1:$C$180,SMALL(IF($A$1:$A$180&lt;&gt;"",ROW($A$1:$A$180)),ROW(524:524)),3),"")</f>
        <v/>
      </c>
      <c r="G524" s="121" t="str">
        <f t="array" ref="G524">IFERROR(INDEX($A$1:$C$100,SMALL(IF($A$1:$A$100&lt;&gt;"",ROW($A$1:$A$100)),ROW(524:524)),4),"")</f>
        <v/>
      </c>
    </row>
    <row r="525" spans="1:7" ht="16.5" x14ac:dyDescent="0.3">
      <c r="A525" t="str">
        <f>IF((ISNUMBER('Surety Calculations Form'!D564))=TRUE,'Surety Calculations Form'!D565,"")</f>
        <v/>
      </c>
      <c r="B525" t="str">
        <f>IF('Surety Calculations Form'!E565&gt;0,'Surety Calculations Form'!E565,"")</f>
        <v/>
      </c>
      <c r="C525" t="str">
        <f>IF('Surety Calculations Form'!A565&gt;0,'Surety Calculations Form'!A565,"")</f>
        <v/>
      </c>
      <c r="D525" s="121" t="str">
        <f t="array" ref="D525">IFERROR(INDEX($A$1:$A$100,SMALL(IF($A$1:$A$100&lt;&gt;"",ROW($A$1:$A$100)),ROW(525:525))),"")</f>
        <v/>
      </c>
      <c r="E525" s="121" t="str">
        <f t="array" ref="E525">IFERROR(INDEX($A$1:$A$100,SMALL(IF($A$1:$A$100&lt;&gt;"",ROW($A$1:$A$100)),ROW(525:525))),"")</f>
        <v/>
      </c>
      <c r="F525" s="121" t="str">
        <f t="array" ref="F525">IFERROR(INDEX($A$1:$C$180,SMALL(IF($A$1:$A$180&lt;&gt;"",ROW($A$1:$A$180)),ROW(525:525)),3),"")</f>
        <v/>
      </c>
      <c r="G525" s="121" t="str">
        <f t="array" ref="G525">IFERROR(INDEX($A$1:$C$100,SMALL(IF($A$1:$A$100&lt;&gt;"",ROW($A$1:$A$100)),ROW(525:525)),4),"")</f>
        <v/>
      </c>
    </row>
    <row r="526" spans="1:7" ht="16.5" x14ac:dyDescent="0.3">
      <c r="A526" t="str">
        <f>IF((ISNUMBER('Surety Calculations Form'!D565))=TRUE,'Surety Calculations Form'!D566,"")</f>
        <v/>
      </c>
      <c r="B526" t="str">
        <f>IF('Surety Calculations Form'!E566&gt;0,'Surety Calculations Form'!E566,"")</f>
        <v/>
      </c>
      <c r="C526" t="str">
        <f>IF('Surety Calculations Form'!A566&gt;0,'Surety Calculations Form'!A566,"")</f>
        <v/>
      </c>
      <c r="D526" s="121" t="str">
        <f t="array" ref="D526">IFERROR(INDEX($A$1:$A$100,SMALL(IF($A$1:$A$100&lt;&gt;"",ROW($A$1:$A$100)),ROW(526:526))),"")</f>
        <v/>
      </c>
      <c r="E526" s="121" t="str">
        <f t="array" ref="E526">IFERROR(INDEX($A$1:$A$100,SMALL(IF($A$1:$A$100&lt;&gt;"",ROW($A$1:$A$100)),ROW(526:526))),"")</f>
        <v/>
      </c>
      <c r="F526" s="121" t="str">
        <f t="array" ref="F526">IFERROR(INDEX($A$1:$C$180,SMALL(IF($A$1:$A$180&lt;&gt;"",ROW($A$1:$A$180)),ROW(526:526)),3),"")</f>
        <v/>
      </c>
      <c r="G526" s="121" t="str">
        <f t="array" ref="G526">IFERROR(INDEX($A$1:$C$100,SMALL(IF($A$1:$A$100&lt;&gt;"",ROW($A$1:$A$100)),ROW(526:526)),4),"")</f>
        <v/>
      </c>
    </row>
    <row r="527" spans="1:7" ht="16.5" x14ac:dyDescent="0.3">
      <c r="A527" t="str">
        <f>IF((ISNUMBER('Surety Calculations Form'!D566))=TRUE,'Surety Calculations Form'!D567,"")</f>
        <v/>
      </c>
      <c r="B527" t="str">
        <f>IF('Surety Calculations Form'!E567&gt;0,'Surety Calculations Form'!E567,"")</f>
        <v/>
      </c>
      <c r="C527" t="str">
        <f>IF('Surety Calculations Form'!A567&gt;0,'Surety Calculations Form'!A567,"")</f>
        <v/>
      </c>
      <c r="D527" s="121" t="str">
        <f t="array" ref="D527">IFERROR(INDEX($A$1:$A$100,SMALL(IF($A$1:$A$100&lt;&gt;"",ROW($A$1:$A$100)),ROW(527:527))),"")</f>
        <v/>
      </c>
      <c r="E527" s="121" t="str">
        <f t="array" ref="E527">IFERROR(INDEX($A$1:$A$100,SMALL(IF($A$1:$A$100&lt;&gt;"",ROW($A$1:$A$100)),ROW(527:527))),"")</f>
        <v/>
      </c>
      <c r="F527" s="121" t="str">
        <f t="array" ref="F527">IFERROR(INDEX($A$1:$C$180,SMALL(IF($A$1:$A$180&lt;&gt;"",ROW($A$1:$A$180)),ROW(527:527)),3),"")</f>
        <v/>
      </c>
      <c r="G527" s="121" t="str">
        <f t="array" ref="G527">IFERROR(INDEX($A$1:$C$100,SMALL(IF($A$1:$A$100&lt;&gt;"",ROW($A$1:$A$100)),ROW(527:527)),4),"")</f>
        <v/>
      </c>
    </row>
    <row r="528" spans="1:7" ht="16.5" x14ac:dyDescent="0.3">
      <c r="A528" t="str">
        <f>IF((ISNUMBER('Surety Calculations Form'!D567))=TRUE,'Surety Calculations Form'!D568,"")</f>
        <v/>
      </c>
      <c r="B528" t="str">
        <f>IF('Surety Calculations Form'!E568&gt;0,'Surety Calculations Form'!E568,"")</f>
        <v/>
      </c>
      <c r="C528" t="str">
        <f>IF('Surety Calculations Form'!A568&gt;0,'Surety Calculations Form'!A568,"")</f>
        <v/>
      </c>
      <c r="D528" s="121" t="str">
        <f t="array" ref="D528">IFERROR(INDEX($A$1:$A$100,SMALL(IF($A$1:$A$100&lt;&gt;"",ROW($A$1:$A$100)),ROW(528:528))),"")</f>
        <v/>
      </c>
      <c r="E528" s="121" t="str">
        <f t="array" ref="E528">IFERROR(INDEX($A$1:$A$100,SMALL(IF($A$1:$A$100&lt;&gt;"",ROW($A$1:$A$100)),ROW(528:528))),"")</f>
        <v/>
      </c>
      <c r="F528" s="121" t="str">
        <f t="array" ref="F528">IFERROR(INDEX($A$1:$C$180,SMALL(IF($A$1:$A$180&lt;&gt;"",ROW($A$1:$A$180)),ROW(528:528)),3),"")</f>
        <v/>
      </c>
      <c r="G528" s="121" t="str">
        <f t="array" ref="G528">IFERROR(INDEX($A$1:$C$100,SMALL(IF($A$1:$A$100&lt;&gt;"",ROW($A$1:$A$100)),ROW(528:528)),4),"")</f>
        <v/>
      </c>
    </row>
    <row r="529" spans="1:7" ht="16.5" x14ac:dyDescent="0.3">
      <c r="A529" t="str">
        <f>IF((ISNUMBER('Surety Calculations Form'!D568))=TRUE,'Surety Calculations Form'!D569,"")</f>
        <v/>
      </c>
      <c r="B529" t="str">
        <f>IF('Surety Calculations Form'!E569&gt;0,'Surety Calculations Form'!E569,"")</f>
        <v/>
      </c>
      <c r="C529" t="str">
        <f>IF('Surety Calculations Form'!A569&gt;0,'Surety Calculations Form'!A569,"")</f>
        <v/>
      </c>
      <c r="D529" s="121" t="str">
        <f t="array" ref="D529">IFERROR(INDEX($A$1:$A$100,SMALL(IF($A$1:$A$100&lt;&gt;"",ROW($A$1:$A$100)),ROW(529:529))),"")</f>
        <v/>
      </c>
      <c r="E529" s="121" t="str">
        <f t="array" ref="E529">IFERROR(INDEX($A$1:$A$100,SMALL(IF($A$1:$A$100&lt;&gt;"",ROW($A$1:$A$100)),ROW(529:529))),"")</f>
        <v/>
      </c>
      <c r="F529" s="121" t="str">
        <f t="array" ref="F529">IFERROR(INDEX($A$1:$C$180,SMALL(IF($A$1:$A$180&lt;&gt;"",ROW($A$1:$A$180)),ROW(529:529)),3),"")</f>
        <v/>
      </c>
      <c r="G529" s="121" t="str">
        <f t="array" ref="G529">IFERROR(INDEX($A$1:$C$100,SMALL(IF($A$1:$A$100&lt;&gt;"",ROW($A$1:$A$100)),ROW(529:529)),4),"")</f>
        <v/>
      </c>
    </row>
    <row r="530" spans="1:7" ht="16.5" x14ac:dyDescent="0.3">
      <c r="A530" t="str">
        <f>IF((ISNUMBER('Surety Calculations Form'!D569))=TRUE,'Surety Calculations Form'!D570,"")</f>
        <v/>
      </c>
      <c r="B530" t="str">
        <f>IF('Surety Calculations Form'!E570&gt;0,'Surety Calculations Form'!E570,"")</f>
        <v/>
      </c>
      <c r="C530" t="str">
        <f>IF('Surety Calculations Form'!A570&gt;0,'Surety Calculations Form'!A570,"")</f>
        <v/>
      </c>
      <c r="D530" s="121" t="str">
        <f t="array" ref="D530">IFERROR(INDEX($A$1:$A$100,SMALL(IF($A$1:$A$100&lt;&gt;"",ROW($A$1:$A$100)),ROW(530:530))),"")</f>
        <v/>
      </c>
      <c r="E530" s="121" t="str">
        <f t="array" ref="E530">IFERROR(INDEX($A$1:$A$100,SMALL(IF($A$1:$A$100&lt;&gt;"",ROW($A$1:$A$100)),ROW(530:530))),"")</f>
        <v/>
      </c>
      <c r="F530" s="121" t="str">
        <f t="array" ref="F530">IFERROR(INDEX($A$1:$C$180,SMALL(IF($A$1:$A$180&lt;&gt;"",ROW($A$1:$A$180)),ROW(530:530)),3),"")</f>
        <v/>
      </c>
      <c r="G530" s="121" t="str">
        <f t="array" ref="G530">IFERROR(INDEX($A$1:$C$100,SMALL(IF($A$1:$A$100&lt;&gt;"",ROW($A$1:$A$100)),ROW(530:530)),4),"")</f>
        <v/>
      </c>
    </row>
    <row r="531" spans="1:7" ht="16.5" x14ac:dyDescent="0.3">
      <c r="A531" t="str">
        <f>IF((ISNUMBER('Surety Calculations Form'!D570))=TRUE,'Surety Calculations Form'!D571,"")</f>
        <v/>
      </c>
      <c r="B531" t="str">
        <f>IF('Surety Calculations Form'!E571&gt;0,'Surety Calculations Form'!E571,"")</f>
        <v/>
      </c>
      <c r="C531" t="str">
        <f>IF('Surety Calculations Form'!A571&gt;0,'Surety Calculations Form'!A571,"")</f>
        <v/>
      </c>
      <c r="D531" s="121" t="str">
        <f t="array" ref="D531">IFERROR(INDEX($A$1:$A$100,SMALL(IF($A$1:$A$100&lt;&gt;"",ROW($A$1:$A$100)),ROW(531:531))),"")</f>
        <v/>
      </c>
      <c r="E531" s="121" t="str">
        <f t="array" ref="E531">IFERROR(INDEX($A$1:$A$100,SMALL(IF($A$1:$A$100&lt;&gt;"",ROW($A$1:$A$100)),ROW(531:531))),"")</f>
        <v/>
      </c>
      <c r="F531" s="121" t="str">
        <f t="array" ref="F531">IFERROR(INDEX($A$1:$C$180,SMALL(IF($A$1:$A$180&lt;&gt;"",ROW($A$1:$A$180)),ROW(531:531)),3),"")</f>
        <v/>
      </c>
      <c r="G531" s="121" t="str">
        <f t="array" ref="G531">IFERROR(INDEX($A$1:$C$100,SMALL(IF($A$1:$A$100&lt;&gt;"",ROW($A$1:$A$100)),ROW(531:531)),4),"")</f>
        <v/>
      </c>
    </row>
    <row r="532" spans="1:7" ht="16.5" x14ac:dyDescent="0.3">
      <c r="A532" t="str">
        <f>IF((ISNUMBER('Surety Calculations Form'!D571))=TRUE,'Surety Calculations Form'!D572,"")</f>
        <v/>
      </c>
      <c r="B532" t="str">
        <f>IF('Surety Calculations Form'!E572&gt;0,'Surety Calculations Form'!E572,"")</f>
        <v/>
      </c>
      <c r="C532" t="str">
        <f>IF('Surety Calculations Form'!A572&gt;0,'Surety Calculations Form'!A572,"")</f>
        <v/>
      </c>
      <c r="D532" s="121" t="str">
        <f t="array" ref="D532">IFERROR(INDEX($A$1:$A$100,SMALL(IF($A$1:$A$100&lt;&gt;"",ROW($A$1:$A$100)),ROW(532:532))),"")</f>
        <v/>
      </c>
      <c r="E532" s="121" t="str">
        <f t="array" ref="E532">IFERROR(INDEX($A$1:$A$100,SMALL(IF($A$1:$A$100&lt;&gt;"",ROW($A$1:$A$100)),ROW(532:532))),"")</f>
        <v/>
      </c>
      <c r="F532" s="121" t="str">
        <f t="array" ref="F532">IFERROR(INDEX($A$1:$C$180,SMALL(IF($A$1:$A$180&lt;&gt;"",ROW($A$1:$A$180)),ROW(532:532)),3),"")</f>
        <v/>
      </c>
      <c r="G532" s="121" t="str">
        <f t="array" ref="G532">IFERROR(INDEX($A$1:$C$100,SMALL(IF($A$1:$A$100&lt;&gt;"",ROW($A$1:$A$100)),ROW(532:532)),4),"")</f>
        <v/>
      </c>
    </row>
    <row r="533" spans="1:7" ht="16.5" x14ac:dyDescent="0.3">
      <c r="A533" t="str">
        <f>IF((ISNUMBER('Surety Calculations Form'!D572))=TRUE,'Surety Calculations Form'!D573,"")</f>
        <v/>
      </c>
      <c r="B533" t="str">
        <f>IF('Surety Calculations Form'!E573&gt;0,'Surety Calculations Form'!E573,"")</f>
        <v/>
      </c>
      <c r="C533" t="str">
        <f>IF('Surety Calculations Form'!A573&gt;0,'Surety Calculations Form'!A573,"")</f>
        <v/>
      </c>
      <c r="D533" s="121" t="str">
        <f t="array" ref="D533">IFERROR(INDEX($A$1:$A$100,SMALL(IF($A$1:$A$100&lt;&gt;"",ROW($A$1:$A$100)),ROW(533:533))),"")</f>
        <v/>
      </c>
      <c r="E533" s="121" t="str">
        <f t="array" ref="E533">IFERROR(INDEX($A$1:$A$100,SMALL(IF($A$1:$A$100&lt;&gt;"",ROW($A$1:$A$100)),ROW(533:533))),"")</f>
        <v/>
      </c>
      <c r="F533" s="121" t="str">
        <f t="array" ref="F533">IFERROR(INDEX($A$1:$C$180,SMALL(IF($A$1:$A$180&lt;&gt;"",ROW($A$1:$A$180)),ROW(533:533)),3),"")</f>
        <v/>
      </c>
      <c r="G533" s="121" t="str">
        <f t="array" ref="G533">IFERROR(INDEX($A$1:$C$100,SMALL(IF($A$1:$A$100&lt;&gt;"",ROW($A$1:$A$100)),ROW(533:533)),4),"")</f>
        <v/>
      </c>
    </row>
    <row r="534" spans="1:7" ht="16.5" x14ac:dyDescent="0.3">
      <c r="A534" t="str">
        <f>IF((ISNUMBER('Surety Calculations Form'!D573))=TRUE,'Surety Calculations Form'!D574,"")</f>
        <v/>
      </c>
      <c r="B534" t="str">
        <f>IF('Surety Calculations Form'!E574&gt;0,'Surety Calculations Form'!E574,"")</f>
        <v/>
      </c>
      <c r="C534" t="str">
        <f>IF('Surety Calculations Form'!A574&gt;0,'Surety Calculations Form'!A574,"")</f>
        <v/>
      </c>
      <c r="D534" s="121" t="str">
        <f t="array" ref="D534">IFERROR(INDEX($A$1:$A$100,SMALL(IF($A$1:$A$100&lt;&gt;"",ROW($A$1:$A$100)),ROW(534:534))),"")</f>
        <v/>
      </c>
      <c r="E534" s="121" t="str">
        <f t="array" ref="E534">IFERROR(INDEX($A$1:$A$100,SMALL(IF($A$1:$A$100&lt;&gt;"",ROW($A$1:$A$100)),ROW(534:534))),"")</f>
        <v/>
      </c>
      <c r="F534" s="121" t="str">
        <f t="array" ref="F534">IFERROR(INDEX($A$1:$C$180,SMALL(IF($A$1:$A$180&lt;&gt;"",ROW($A$1:$A$180)),ROW(534:534)),3),"")</f>
        <v/>
      </c>
      <c r="G534" s="121" t="str">
        <f t="array" ref="G534">IFERROR(INDEX($A$1:$C$100,SMALL(IF($A$1:$A$100&lt;&gt;"",ROW($A$1:$A$100)),ROW(534:534)),4),"")</f>
        <v/>
      </c>
    </row>
    <row r="535" spans="1:7" ht="16.5" x14ac:dyDescent="0.3">
      <c r="A535" t="str">
        <f>IF((ISNUMBER('Surety Calculations Form'!D574))=TRUE,'Surety Calculations Form'!D575,"")</f>
        <v/>
      </c>
      <c r="B535" t="str">
        <f>IF('Surety Calculations Form'!E575&gt;0,'Surety Calculations Form'!E575,"")</f>
        <v/>
      </c>
      <c r="C535" t="str">
        <f>IF('Surety Calculations Form'!A575&gt;0,'Surety Calculations Form'!A575,"")</f>
        <v/>
      </c>
      <c r="D535" s="121" t="str">
        <f t="array" ref="D535">IFERROR(INDEX($A$1:$A$100,SMALL(IF($A$1:$A$100&lt;&gt;"",ROW($A$1:$A$100)),ROW(535:535))),"")</f>
        <v/>
      </c>
      <c r="E535" s="121" t="str">
        <f t="array" ref="E535">IFERROR(INDEX($A$1:$A$100,SMALL(IF($A$1:$A$100&lt;&gt;"",ROW($A$1:$A$100)),ROW(535:535))),"")</f>
        <v/>
      </c>
      <c r="F535" s="121" t="str">
        <f t="array" ref="F535">IFERROR(INDEX($A$1:$C$180,SMALL(IF($A$1:$A$180&lt;&gt;"",ROW($A$1:$A$180)),ROW(535:535)),3),"")</f>
        <v/>
      </c>
      <c r="G535" s="121" t="str">
        <f t="array" ref="G535">IFERROR(INDEX($A$1:$C$100,SMALL(IF($A$1:$A$100&lt;&gt;"",ROW($A$1:$A$100)),ROW(535:535)),4),"")</f>
        <v/>
      </c>
    </row>
    <row r="536" spans="1:7" ht="16.5" x14ac:dyDescent="0.3">
      <c r="A536" t="str">
        <f>IF((ISNUMBER('Surety Calculations Form'!D575))=TRUE,'Surety Calculations Form'!D576,"")</f>
        <v/>
      </c>
      <c r="B536" t="str">
        <f>IF('Surety Calculations Form'!E576&gt;0,'Surety Calculations Form'!E576,"")</f>
        <v/>
      </c>
      <c r="C536" t="str">
        <f>IF('Surety Calculations Form'!A576&gt;0,'Surety Calculations Form'!A576,"")</f>
        <v/>
      </c>
      <c r="D536" s="121" t="str">
        <f t="array" ref="D536">IFERROR(INDEX($A$1:$A$100,SMALL(IF($A$1:$A$100&lt;&gt;"",ROW($A$1:$A$100)),ROW(536:536))),"")</f>
        <v/>
      </c>
      <c r="E536" s="121" t="str">
        <f t="array" ref="E536">IFERROR(INDEX($A$1:$A$100,SMALL(IF($A$1:$A$100&lt;&gt;"",ROW($A$1:$A$100)),ROW(536:536))),"")</f>
        <v/>
      </c>
      <c r="F536" s="121" t="str">
        <f t="array" ref="F536">IFERROR(INDEX($A$1:$C$180,SMALL(IF($A$1:$A$180&lt;&gt;"",ROW($A$1:$A$180)),ROW(536:536)),3),"")</f>
        <v/>
      </c>
      <c r="G536" s="121" t="str">
        <f t="array" ref="G536">IFERROR(INDEX($A$1:$C$100,SMALL(IF($A$1:$A$100&lt;&gt;"",ROW($A$1:$A$100)),ROW(536:536)),4),"")</f>
        <v/>
      </c>
    </row>
    <row r="537" spans="1:7" ht="16.5" x14ac:dyDescent="0.3">
      <c r="A537" t="str">
        <f>IF((ISNUMBER('Surety Calculations Form'!D576))=TRUE,'Surety Calculations Form'!D577,"")</f>
        <v/>
      </c>
      <c r="B537" t="str">
        <f>IF('Surety Calculations Form'!E577&gt;0,'Surety Calculations Form'!E577,"")</f>
        <v/>
      </c>
      <c r="C537" t="str">
        <f>IF('Surety Calculations Form'!A577&gt;0,'Surety Calculations Form'!A577,"")</f>
        <v/>
      </c>
      <c r="D537" s="121" t="str">
        <f t="array" ref="D537">IFERROR(INDEX($A$1:$A$100,SMALL(IF($A$1:$A$100&lt;&gt;"",ROW($A$1:$A$100)),ROW(537:537))),"")</f>
        <v/>
      </c>
      <c r="E537" s="121" t="str">
        <f t="array" ref="E537">IFERROR(INDEX($A$1:$A$100,SMALL(IF($A$1:$A$100&lt;&gt;"",ROW($A$1:$A$100)),ROW(537:537))),"")</f>
        <v/>
      </c>
      <c r="F537" s="121" t="str">
        <f t="array" ref="F537">IFERROR(INDEX($A$1:$C$180,SMALL(IF($A$1:$A$180&lt;&gt;"",ROW($A$1:$A$180)),ROW(537:537)),3),"")</f>
        <v/>
      </c>
      <c r="G537" s="121" t="str">
        <f t="array" ref="G537">IFERROR(INDEX($A$1:$C$100,SMALL(IF($A$1:$A$100&lt;&gt;"",ROW($A$1:$A$100)),ROW(537:537)),4),"")</f>
        <v/>
      </c>
    </row>
    <row r="538" spans="1:7" ht="16.5" x14ac:dyDescent="0.3">
      <c r="A538" t="str">
        <f>IF((ISNUMBER('Surety Calculations Form'!D577))=TRUE,'Surety Calculations Form'!D578,"")</f>
        <v/>
      </c>
      <c r="B538" t="str">
        <f>IF('Surety Calculations Form'!E578&gt;0,'Surety Calculations Form'!E578,"")</f>
        <v/>
      </c>
      <c r="C538" t="str">
        <f>IF('Surety Calculations Form'!A578&gt;0,'Surety Calculations Form'!A578,"")</f>
        <v/>
      </c>
      <c r="D538" s="121" t="str">
        <f t="array" ref="D538">IFERROR(INDEX($A$1:$A$100,SMALL(IF($A$1:$A$100&lt;&gt;"",ROW($A$1:$A$100)),ROW(538:538))),"")</f>
        <v/>
      </c>
      <c r="E538" s="121" t="str">
        <f t="array" ref="E538">IFERROR(INDEX($A$1:$A$100,SMALL(IF($A$1:$A$100&lt;&gt;"",ROW($A$1:$A$100)),ROW(538:538))),"")</f>
        <v/>
      </c>
      <c r="F538" s="121" t="str">
        <f t="array" ref="F538">IFERROR(INDEX($A$1:$C$180,SMALL(IF($A$1:$A$180&lt;&gt;"",ROW($A$1:$A$180)),ROW(538:538)),3),"")</f>
        <v/>
      </c>
      <c r="G538" s="121" t="str">
        <f t="array" ref="G538">IFERROR(INDEX($A$1:$C$100,SMALL(IF($A$1:$A$100&lt;&gt;"",ROW($A$1:$A$100)),ROW(538:538)),4),"")</f>
        <v/>
      </c>
    </row>
    <row r="539" spans="1:7" ht="16.5" x14ac:dyDescent="0.3">
      <c r="A539" t="str">
        <f>IF((ISNUMBER('Surety Calculations Form'!D578))=TRUE,'Surety Calculations Form'!D579,"")</f>
        <v/>
      </c>
      <c r="B539" t="str">
        <f>IF('Surety Calculations Form'!E579&gt;0,'Surety Calculations Form'!E579,"")</f>
        <v/>
      </c>
      <c r="C539" t="str">
        <f>IF('Surety Calculations Form'!A579&gt;0,'Surety Calculations Form'!A579,"")</f>
        <v/>
      </c>
      <c r="D539" s="121" t="str">
        <f t="array" ref="D539">IFERROR(INDEX($A$1:$A$100,SMALL(IF($A$1:$A$100&lt;&gt;"",ROW($A$1:$A$100)),ROW(539:539))),"")</f>
        <v/>
      </c>
      <c r="E539" s="121" t="str">
        <f t="array" ref="E539">IFERROR(INDEX($A$1:$A$100,SMALL(IF($A$1:$A$100&lt;&gt;"",ROW($A$1:$A$100)),ROW(539:539))),"")</f>
        <v/>
      </c>
      <c r="F539" s="121" t="str">
        <f t="array" ref="F539">IFERROR(INDEX($A$1:$C$180,SMALL(IF($A$1:$A$180&lt;&gt;"",ROW($A$1:$A$180)),ROW(539:539)),3),"")</f>
        <v/>
      </c>
      <c r="G539" s="121" t="str">
        <f t="array" ref="G539">IFERROR(INDEX($A$1:$C$100,SMALL(IF($A$1:$A$100&lt;&gt;"",ROW($A$1:$A$100)),ROW(539:539)),4),"")</f>
        <v/>
      </c>
    </row>
    <row r="540" spans="1:7" ht="16.5" x14ac:dyDescent="0.3">
      <c r="A540" t="str">
        <f>IF((ISNUMBER('Surety Calculations Form'!D579))=TRUE,'Surety Calculations Form'!D580,"")</f>
        <v/>
      </c>
      <c r="B540" t="str">
        <f>IF('Surety Calculations Form'!E580&gt;0,'Surety Calculations Form'!E580,"")</f>
        <v/>
      </c>
      <c r="C540" t="str">
        <f>IF('Surety Calculations Form'!A580&gt;0,'Surety Calculations Form'!A580,"")</f>
        <v/>
      </c>
      <c r="D540" s="121" t="str">
        <f t="array" ref="D540">IFERROR(INDEX($A$1:$A$100,SMALL(IF($A$1:$A$100&lt;&gt;"",ROW($A$1:$A$100)),ROW(540:540))),"")</f>
        <v/>
      </c>
      <c r="E540" s="121" t="str">
        <f t="array" ref="E540">IFERROR(INDEX($A$1:$A$100,SMALL(IF($A$1:$A$100&lt;&gt;"",ROW($A$1:$A$100)),ROW(540:540))),"")</f>
        <v/>
      </c>
      <c r="F540" s="121" t="str">
        <f t="array" ref="F540">IFERROR(INDEX($A$1:$A$100,SMALL(IF($A$1:$A$100&lt;&gt;"",ROW($A$1:$A$100)),ROW(540:540))),"")</f>
        <v/>
      </c>
      <c r="G540" s="121" t="str">
        <f t="array" ref="G540">IFERROR(INDEX($A$1:$C$100,SMALL(IF($A$1:$A$100&lt;&gt;"",ROW($A$1:$A$100)),ROW(540:540)),4),"")</f>
        <v/>
      </c>
    </row>
    <row r="541" spans="1:7" ht="16.5" x14ac:dyDescent="0.3">
      <c r="A541" t="str">
        <f>IF((ISNUMBER('Surety Calculations Form'!D580))=TRUE,'Surety Calculations Form'!D581,"")</f>
        <v/>
      </c>
      <c r="B541" t="str">
        <f>IF('Surety Calculations Form'!E581&gt;0,'Surety Calculations Form'!E581,"")</f>
        <v/>
      </c>
      <c r="C541" t="str">
        <f>IF('Surety Calculations Form'!A581&gt;0,'Surety Calculations Form'!A581,"")</f>
        <v/>
      </c>
      <c r="D541" s="121" t="str">
        <f t="array" ref="D541">IFERROR(INDEX($A$1:$A$100,SMALL(IF($A$1:$A$100&lt;&gt;"",ROW($A$1:$A$100)),ROW(541:541))),"")</f>
        <v/>
      </c>
      <c r="E541" s="121" t="str">
        <f t="array" ref="E541">IFERROR(INDEX($A$1:$A$100,SMALL(IF($A$1:$A$100&lt;&gt;"",ROW($A$1:$A$100)),ROW(541:541))),"")</f>
        <v/>
      </c>
      <c r="F541" s="121" t="str">
        <f t="array" ref="F541">IFERROR(INDEX($A$1:$A$100,SMALL(IF($A$1:$A$100&lt;&gt;"",ROW($A$1:$A$100)),ROW(541:541))),"")</f>
        <v/>
      </c>
      <c r="G541" s="121" t="str">
        <f t="array" ref="G541">IFERROR(INDEX($A$1:$C$100,SMALL(IF($A$1:$A$100&lt;&gt;"",ROW($A$1:$A$100)),ROW(541:541)),4),"")</f>
        <v/>
      </c>
    </row>
    <row r="542" spans="1:7" ht="16.5" x14ac:dyDescent="0.3">
      <c r="A542" t="str">
        <f>IF((ISNUMBER('Surety Calculations Form'!D581))=TRUE,'Surety Calculations Form'!D582,"")</f>
        <v/>
      </c>
      <c r="B542" t="str">
        <f>IF('Surety Calculations Form'!E582&gt;0,'Surety Calculations Form'!E582,"")</f>
        <v/>
      </c>
      <c r="C542" t="str">
        <f>IF('Surety Calculations Form'!A582&gt;0,'Surety Calculations Form'!A582,"")</f>
        <v/>
      </c>
      <c r="D542" s="121" t="str">
        <f t="array" ref="D542">IFERROR(INDEX($A$1:$A$100,SMALL(IF($A$1:$A$100&lt;&gt;"",ROW($A$1:$A$100)),ROW(542:542))),"")</f>
        <v/>
      </c>
      <c r="E542" s="121" t="str">
        <f t="array" ref="E542">IFERROR(INDEX($A$1:$A$100,SMALL(IF($A$1:$A$100&lt;&gt;"",ROW($A$1:$A$100)),ROW(542:542))),"")</f>
        <v/>
      </c>
      <c r="F542" s="121" t="str">
        <f t="array" ref="F542">IFERROR(INDEX($A$1:$A$100,SMALL(IF($A$1:$A$100&lt;&gt;"",ROW($A$1:$A$100)),ROW(542:542))),"")</f>
        <v/>
      </c>
      <c r="G542" s="121" t="str">
        <f t="array" ref="G542">IFERROR(INDEX($A$1:$C$100,SMALL(IF($A$1:$A$100&lt;&gt;"",ROW($A$1:$A$100)),ROW(542:542)),4),"")</f>
        <v/>
      </c>
    </row>
    <row r="543" spans="1:7" ht="16.5" x14ac:dyDescent="0.3">
      <c r="A543" t="str">
        <f>IF((ISNUMBER('Surety Calculations Form'!D582))=TRUE,'Surety Calculations Form'!D583,"")</f>
        <v/>
      </c>
      <c r="B543" t="str">
        <f>IF('Surety Calculations Form'!E583&gt;0,'Surety Calculations Form'!E583,"")</f>
        <v/>
      </c>
      <c r="C543" t="str">
        <f>IF('Surety Calculations Form'!A583&gt;0,'Surety Calculations Form'!A583,"")</f>
        <v/>
      </c>
      <c r="D543" s="121" t="str">
        <f t="array" ref="D543">IFERROR(INDEX($A$1:$A$100,SMALL(IF($A$1:$A$100&lt;&gt;"",ROW($A$1:$A$100)),ROW(543:543))),"")</f>
        <v/>
      </c>
      <c r="E543" s="121" t="str">
        <f t="array" ref="E543">IFERROR(INDEX($A$1:$A$100,SMALL(IF($A$1:$A$100&lt;&gt;"",ROW($A$1:$A$100)),ROW(543:543))),"")</f>
        <v/>
      </c>
      <c r="F543" s="121" t="str">
        <f t="array" ref="F543">IFERROR(INDEX($A$1:$A$100,SMALL(IF($A$1:$A$100&lt;&gt;"",ROW($A$1:$A$100)),ROW(543:543))),"")</f>
        <v/>
      </c>
      <c r="G543" s="121" t="str">
        <f t="array" ref="G543">IFERROR(INDEX($A$1:$C$100,SMALL(IF($A$1:$A$100&lt;&gt;"",ROW($A$1:$A$100)),ROW(543:543)),4),"")</f>
        <v/>
      </c>
    </row>
    <row r="544" spans="1:7" ht="16.5" x14ac:dyDescent="0.3">
      <c r="A544" t="str">
        <f>IF((ISNUMBER('Surety Calculations Form'!D583))=TRUE,'Surety Calculations Form'!D584,"")</f>
        <v/>
      </c>
      <c r="B544" t="str">
        <f>IF('Surety Calculations Form'!E584&gt;0,'Surety Calculations Form'!E584,"")</f>
        <v/>
      </c>
      <c r="C544" t="str">
        <f>IF('Surety Calculations Form'!A584&gt;0,'Surety Calculations Form'!A584,"")</f>
        <v/>
      </c>
      <c r="D544" s="121" t="str">
        <f t="array" ref="D544">IFERROR(INDEX($A$1:$A$100,SMALL(IF($A$1:$A$100&lt;&gt;"",ROW($A$1:$A$100)),ROW(544:544))),"")</f>
        <v/>
      </c>
      <c r="E544" s="121" t="str">
        <f t="array" ref="E544">IFERROR(INDEX($A$1:$A$100,SMALL(IF($A$1:$A$100&lt;&gt;"",ROW($A$1:$A$100)),ROW(544:544))),"")</f>
        <v/>
      </c>
      <c r="F544" s="121" t="str">
        <f t="array" ref="F544">IFERROR(INDEX($A$1:$A$100,SMALL(IF($A$1:$A$100&lt;&gt;"",ROW($A$1:$A$100)),ROW(544:544))),"")</f>
        <v/>
      </c>
      <c r="G544" s="121" t="str">
        <f t="array" ref="G544">IFERROR(INDEX($A$1:$C$100,SMALL(IF($A$1:$A$100&lt;&gt;"",ROW($A$1:$A$100)),ROW(544:544)),4),"")</f>
        <v/>
      </c>
    </row>
    <row r="545" spans="1:7" ht="16.5" x14ac:dyDescent="0.3">
      <c r="A545" t="str">
        <f>IF((ISNUMBER('Surety Calculations Form'!D584))=TRUE,'Surety Calculations Form'!D585,"")</f>
        <v/>
      </c>
      <c r="B545" t="str">
        <f>IF('Surety Calculations Form'!E585&gt;0,'Surety Calculations Form'!E585,"")</f>
        <v/>
      </c>
      <c r="C545" t="str">
        <f>IF('Surety Calculations Form'!A585&gt;0,'Surety Calculations Form'!A585,"")</f>
        <v/>
      </c>
      <c r="D545" s="121" t="str">
        <f t="array" ref="D545">IFERROR(INDEX($A$1:$A$100,SMALL(IF($A$1:$A$100&lt;&gt;"",ROW($A$1:$A$100)),ROW(545:545))),"")</f>
        <v/>
      </c>
      <c r="E545" s="121" t="str">
        <f t="array" ref="E545">IFERROR(INDEX($A$1:$A$100,SMALL(IF($A$1:$A$100&lt;&gt;"",ROW($A$1:$A$100)),ROW(545:545))),"")</f>
        <v/>
      </c>
      <c r="F545" s="121" t="str">
        <f t="array" ref="F545">IFERROR(INDEX($A$1:$A$100,SMALL(IF($A$1:$A$100&lt;&gt;"",ROW($A$1:$A$100)),ROW(545:545))),"")</f>
        <v/>
      </c>
      <c r="G545" s="121" t="str">
        <f t="array" ref="G545">IFERROR(INDEX($A$1:$C$100,SMALL(IF($A$1:$A$100&lt;&gt;"",ROW($A$1:$A$100)),ROW(545:545)),4),"")</f>
        <v/>
      </c>
    </row>
    <row r="546" spans="1:7" ht="16.5" x14ac:dyDescent="0.3">
      <c r="A546" t="str">
        <f>IF((ISNUMBER('Surety Calculations Form'!D585))=TRUE,'Surety Calculations Form'!D586,"")</f>
        <v/>
      </c>
      <c r="B546" t="str">
        <f>IF('Surety Calculations Form'!E586&gt;0,'Surety Calculations Form'!E586,"")</f>
        <v/>
      </c>
      <c r="C546" t="str">
        <f>IF('Surety Calculations Form'!A586&gt;0,'Surety Calculations Form'!A586,"")</f>
        <v/>
      </c>
      <c r="D546" s="121" t="str">
        <f t="array" ref="D546">IFERROR(INDEX($A$1:$A$100,SMALL(IF($A$1:$A$100&lt;&gt;"",ROW($A$1:$A$100)),ROW(546:546))),"")</f>
        <v/>
      </c>
      <c r="E546" s="121" t="str">
        <f t="array" ref="E546">IFERROR(INDEX($A$1:$A$100,SMALL(IF($A$1:$A$100&lt;&gt;"",ROW($A$1:$A$100)),ROW(546:546))),"")</f>
        <v/>
      </c>
      <c r="F546" s="121" t="str">
        <f t="array" ref="F546">IFERROR(INDEX($A$1:$A$100,SMALL(IF($A$1:$A$100&lt;&gt;"",ROW($A$1:$A$100)),ROW(546:546))),"")</f>
        <v/>
      </c>
      <c r="G546" s="121" t="str">
        <f t="array" ref="G546">IFERROR(INDEX($A$1:$C$100,SMALL(IF($A$1:$A$100&lt;&gt;"",ROW($A$1:$A$100)),ROW(546:546)),4),"")</f>
        <v/>
      </c>
    </row>
    <row r="547" spans="1:7" ht="16.5" x14ac:dyDescent="0.3">
      <c r="A547" t="str">
        <f>IF((ISNUMBER('Surety Calculations Form'!D586))=TRUE,'Surety Calculations Form'!D587,"")</f>
        <v/>
      </c>
      <c r="B547" t="str">
        <f>IF('Surety Calculations Form'!E587&gt;0,'Surety Calculations Form'!E587,"")</f>
        <v/>
      </c>
      <c r="C547" t="str">
        <f>IF('Surety Calculations Form'!A587&gt;0,'Surety Calculations Form'!A587,"")</f>
        <v/>
      </c>
      <c r="D547" s="121" t="str">
        <f t="array" ref="D547">IFERROR(INDEX($A$1:$A$100,SMALL(IF($A$1:$A$100&lt;&gt;"",ROW($A$1:$A$100)),ROW(547:547))),"")</f>
        <v/>
      </c>
      <c r="E547" s="121" t="str">
        <f t="array" ref="E547">IFERROR(INDEX($A$1:$A$100,SMALL(IF($A$1:$A$100&lt;&gt;"",ROW($A$1:$A$100)),ROW(547:547))),"")</f>
        <v/>
      </c>
      <c r="F547" s="121" t="str">
        <f t="array" ref="F547">IFERROR(INDEX($A$1:$A$100,SMALL(IF($A$1:$A$100&lt;&gt;"",ROW($A$1:$A$100)),ROW(547:547))),"")</f>
        <v/>
      </c>
      <c r="G547" s="121" t="str">
        <f t="array" ref="G547">IFERROR(INDEX($A$1:$C$100,SMALL(IF($A$1:$A$100&lt;&gt;"",ROW($A$1:$A$100)),ROW(547:547)),4),"")</f>
        <v/>
      </c>
    </row>
    <row r="548" spans="1:7" ht="16.5" x14ac:dyDescent="0.3">
      <c r="A548" t="str">
        <f>IF((ISNUMBER('Surety Calculations Form'!D587))=TRUE,'Surety Calculations Form'!D588,"")</f>
        <v/>
      </c>
      <c r="B548" t="str">
        <f>IF('Surety Calculations Form'!E588&gt;0,'Surety Calculations Form'!E588,"")</f>
        <v/>
      </c>
      <c r="C548" t="str">
        <f>IF('Surety Calculations Form'!A588&gt;0,'Surety Calculations Form'!A588,"")</f>
        <v/>
      </c>
      <c r="D548" s="121" t="str">
        <f t="array" ref="D548">IFERROR(INDEX($A$1:$A$100,SMALL(IF($A$1:$A$100&lt;&gt;"",ROW($A$1:$A$100)),ROW(548:548))),"")</f>
        <v/>
      </c>
      <c r="E548" s="121" t="str">
        <f t="array" ref="E548">IFERROR(INDEX($A$1:$A$100,SMALL(IF($A$1:$A$100&lt;&gt;"",ROW($A$1:$A$100)),ROW(548:548))),"")</f>
        <v/>
      </c>
      <c r="F548" s="121" t="str">
        <f t="array" ref="F548">IFERROR(INDEX($A$1:$A$100,SMALL(IF($A$1:$A$100&lt;&gt;"",ROW($A$1:$A$100)),ROW(548:548))),"")</f>
        <v/>
      </c>
      <c r="G548" s="121" t="str">
        <f t="array" ref="G548">IFERROR(INDEX($A$1:$C$100,SMALL(IF($A$1:$A$100&lt;&gt;"",ROW($A$1:$A$100)),ROW(548:548)),4),"")</f>
        <v/>
      </c>
    </row>
    <row r="549" spans="1:7" ht="16.5" x14ac:dyDescent="0.3">
      <c r="A549" t="str">
        <f>IF((ISNUMBER('Surety Calculations Form'!D588))=TRUE,'Surety Calculations Form'!D589,"")</f>
        <v/>
      </c>
      <c r="B549" t="str">
        <f>IF('Surety Calculations Form'!E589&gt;0,'Surety Calculations Form'!E589,"")</f>
        <v/>
      </c>
      <c r="C549" t="str">
        <f>IF('Surety Calculations Form'!A589&gt;0,'Surety Calculations Form'!A589,"")</f>
        <v/>
      </c>
      <c r="D549" s="121" t="str">
        <f t="array" ref="D549">IFERROR(INDEX($A$1:$A$100,SMALL(IF($A$1:$A$100&lt;&gt;"",ROW($A$1:$A$100)),ROW(549:549))),"")</f>
        <v/>
      </c>
      <c r="E549" s="121" t="str">
        <f t="array" ref="E549">IFERROR(INDEX($A$1:$A$100,SMALL(IF($A$1:$A$100&lt;&gt;"",ROW($A$1:$A$100)),ROW(549:549))),"")</f>
        <v/>
      </c>
      <c r="F549" s="121" t="str">
        <f t="array" ref="F549">IFERROR(INDEX($A$1:$A$100,SMALL(IF($A$1:$A$100&lt;&gt;"",ROW($A$1:$A$100)),ROW(549:549))),"")</f>
        <v/>
      </c>
      <c r="G549" s="121" t="str">
        <f t="array" ref="G549">IFERROR(INDEX($A$1:$C$100,SMALL(IF($A$1:$A$100&lt;&gt;"",ROW($A$1:$A$100)),ROW(549:549)),4),"")</f>
        <v/>
      </c>
    </row>
    <row r="550" spans="1:7" ht="16.5" x14ac:dyDescent="0.3">
      <c r="A550" t="str">
        <f>IF((ISNUMBER('Surety Calculations Form'!D589))=TRUE,'Surety Calculations Form'!D590,"")</f>
        <v/>
      </c>
      <c r="B550" t="str">
        <f>IF('Surety Calculations Form'!E590&gt;0,'Surety Calculations Form'!E590,"")</f>
        <v/>
      </c>
      <c r="C550" t="str">
        <f>IF('Surety Calculations Form'!A590&gt;0,'Surety Calculations Form'!A590,"")</f>
        <v/>
      </c>
      <c r="D550" s="121" t="str">
        <f t="array" ref="D550">IFERROR(INDEX($A$1:$A$100,SMALL(IF($A$1:$A$100&lt;&gt;"",ROW($A$1:$A$100)),ROW(550:550))),"")</f>
        <v/>
      </c>
      <c r="E550" s="121" t="str">
        <f t="array" ref="E550">IFERROR(INDEX($A$1:$A$100,SMALL(IF($A$1:$A$100&lt;&gt;"",ROW($A$1:$A$100)),ROW(550:550))),"")</f>
        <v/>
      </c>
      <c r="F550" s="121" t="str">
        <f t="array" ref="F550">IFERROR(INDEX($A$1:$A$100,SMALL(IF($A$1:$A$100&lt;&gt;"",ROW($A$1:$A$100)),ROW(550:550))),"")</f>
        <v/>
      </c>
      <c r="G550" s="121" t="str">
        <f t="array" ref="G550">IFERROR(INDEX($A$1:$C$100,SMALL(IF($A$1:$A$100&lt;&gt;"",ROW($A$1:$A$100)),ROW(550:550)),4),"")</f>
        <v/>
      </c>
    </row>
    <row r="551" spans="1:7" ht="16.5" x14ac:dyDescent="0.3">
      <c r="A551" t="str">
        <f>IF((ISNUMBER('Surety Calculations Form'!D590))=TRUE,'Surety Calculations Form'!D591,"")</f>
        <v/>
      </c>
      <c r="B551" t="str">
        <f>IF('Surety Calculations Form'!E591&gt;0,'Surety Calculations Form'!E591,"")</f>
        <v/>
      </c>
      <c r="C551" t="str">
        <f>IF('Surety Calculations Form'!A591&gt;0,'Surety Calculations Form'!A591,"")</f>
        <v/>
      </c>
      <c r="D551" s="121" t="str">
        <f t="array" ref="D551">IFERROR(INDEX($A$1:$A$100,SMALL(IF($A$1:$A$100&lt;&gt;"",ROW($A$1:$A$100)),ROW(551:551))),"")</f>
        <v/>
      </c>
      <c r="E551" s="121" t="str">
        <f t="array" ref="E551">IFERROR(INDEX($A$1:$A$100,SMALL(IF($A$1:$A$100&lt;&gt;"",ROW($A$1:$A$100)),ROW(551:551))),"")</f>
        <v/>
      </c>
      <c r="F551" s="121" t="str">
        <f t="array" ref="F551">IFERROR(INDEX($A$1:$A$100,SMALL(IF($A$1:$A$100&lt;&gt;"",ROW($A$1:$A$100)),ROW(551:551))),"")</f>
        <v/>
      </c>
      <c r="G551" s="121" t="str">
        <f t="array" ref="G551">IFERROR(INDEX($A$1:$C$100,SMALL(IF($A$1:$A$100&lt;&gt;"",ROW($A$1:$A$100)),ROW(551:551)),4),"")</f>
        <v/>
      </c>
    </row>
    <row r="552" spans="1:7" ht="16.5" x14ac:dyDescent="0.3">
      <c r="A552" t="str">
        <f>IF((ISNUMBER('Surety Calculations Form'!D591))=TRUE,'Surety Calculations Form'!D592,"")</f>
        <v/>
      </c>
      <c r="B552" t="str">
        <f>IF('Surety Calculations Form'!E592&gt;0,'Surety Calculations Form'!E592,"")</f>
        <v/>
      </c>
      <c r="C552" t="str">
        <f>IF('Surety Calculations Form'!A592&gt;0,'Surety Calculations Form'!A592,"")</f>
        <v/>
      </c>
      <c r="D552" s="121" t="str">
        <f t="array" ref="D552">IFERROR(INDEX($A$1:$A$100,SMALL(IF($A$1:$A$100&lt;&gt;"",ROW($A$1:$A$100)),ROW(552:552))),"")</f>
        <v/>
      </c>
      <c r="E552" s="121" t="str">
        <f t="array" ref="E552">IFERROR(INDEX($A$1:$A$100,SMALL(IF($A$1:$A$100&lt;&gt;"",ROW($A$1:$A$100)),ROW(552:552))),"")</f>
        <v/>
      </c>
      <c r="F552" s="121" t="str">
        <f t="array" ref="F552">IFERROR(INDEX($A$1:$A$100,SMALL(IF($A$1:$A$100&lt;&gt;"",ROW($A$1:$A$100)),ROW(552:552))),"")</f>
        <v/>
      </c>
      <c r="G552" s="121" t="str">
        <f t="array" ref="G552">IFERROR(INDEX($A$1:$C$100,SMALL(IF($A$1:$A$100&lt;&gt;"",ROW($A$1:$A$100)),ROW(552:552)),4),"")</f>
        <v/>
      </c>
    </row>
    <row r="553" spans="1:7" ht="16.5" x14ac:dyDescent="0.3">
      <c r="A553" t="str">
        <f>IF((ISNUMBER('Surety Calculations Form'!D592))=TRUE,'Surety Calculations Form'!D593,"")</f>
        <v/>
      </c>
      <c r="B553" t="str">
        <f>IF('Surety Calculations Form'!E593&gt;0,'Surety Calculations Form'!E593,"")</f>
        <v/>
      </c>
      <c r="C553" t="str">
        <f>IF('Surety Calculations Form'!A593&gt;0,'Surety Calculations Form'!A593,"")</f>
        <v/>
      </c>
      <c r="D553" s="121" t="str">
        <f t="array" ref="D553">IFERROR(INDEX($A$1:$A$100,SMALL(IF($A$1:$A$100&lt;&gt;"",ROW($A$1:$A$100)),ROW(553:553))),"")</f>
        <v/>
      </c>
      <c r="E553" s="121" t="str">
        <f t="array" ref="E553">IFERROR(INDEX($A$1:$A$100,SMALL(IF($A$1:$A$100&lt;&gt;"",ROW($A$1:$A$100)),ROW(553:553))),"")</f>
        <v/>
      </c>
      <c r="F553" s="121" t="str">
        <f t="array" ref="F553">IFERROR(INDEX($A$1:$A$100,SMALL(IF($A$1:$A$100&lt;&gt;"",ROW($A$1:$A$100)),ROW(553:553))),"")</f>
        <v/>
      </c>
      <c r="G553" s="121" t="str">
        <f t="array" ref="G553">IFERROR(INDEX($A$1:$C$100,SMALL(IF($A$1:$A$100&lt;&gt;"",ROW($A$1:$A$100)),ROW(553:553)),4),"")</f>
        <v/>
      </c>
    </row>
    <row r="554" spans="1:7" ht="16.5" x14ac:dyDescent="0.3">
      <c r="A554" t="str">
        <f>IF((ISNUMBER('Surety Calculations Form'!D593))=TRUE,'Surety Calculations Form'!D594,"")</f>
        <v/>
      </c>
      <c r="B554" t="str">
        <f>IF('Surety Calculations Form'!E594&gt;0,'Surety Calculations Form'!E594,"")</f>
        <v/>
      </c>
      <c r="C554" t="str">
        <f>IF('Surety Calculations Form'!A594&gt;0,'Surety Calculations Form'!A594,"")</f>
        <v/>
      </c>
      <c r="D554" s="121" t="str">
        <f t="array" ref="D554">IFERROR(INDEX($A$1:$A$100,SMALL(IF($A$1:$A$100&lt;&gt;"",ROW($A$1:$A$100)),ROW(554:554))),"")</f>
        <v/>
      </c>
      <c r="E554" s="121" t="str">
        <f t="array" ref="E554">IFERROR(INDEX($A$1:$A$100,SMALL(IF($A$1:$A$100&lt;&gt;"",ROW($A$1:$A$100)),ROW(554:554))),"")</f>
        <v/>
      </c>
      <c r="F554" s="121" t="str">
        <f t="array" ref="F554">IFERROR(INDEX($A$1:$A$100,SMALL(IF($A$1:$A$100&lt;&gt;"",ROW($A$1:$A$100)),ROW(554:554))),"")</f>
        <v/>
      </c>
      <c r="G554" s="121" t="str">
        <f t="array" ref="G554">IFERROR(INDEX($A$1:$C$100,SMALL(IF($A$1:$A$100&lt;&gt;"",ROW($A$1:$A$100)),ROW(554:554)),4),"")</f>
        <v/>
      </c>
    </row>
    <row r="555" spans="1:7" ht="16.5" x14ac:dyDescent="0.3">
      <c r="A555" t="str">
        <f>IF((ISNUMBER('Surety Calculations Form'!D594))=TRUE,'Surety Calculations Form'!D595,"")</f>
        <v/>
      </c>
      <c r="B555" t="str">
        <f>IF('Surety Calculations Form'!E595&gt;0,'Surety Calculations Form'!E595,"")</f>
        <v/>
      </c>
      <c r="C555" t="str">
        <f>IF('Surety Calculations Form'!A595&gt;0,'Surety Calculations Form'!A595,"")</f>
        <v/>
      </c>
      <c r="D555" s="121" t="str">
        <f t="array" ref="D555">IFERROR(INDEX($A$1:$A$100,SMALL(IF($A$1:$A$100&lt;&gt;"",ROW($A$1:$A$100)),ROW(555:555))),"")</f>
        <v/>
      </c>
      <c r="E555" s="121" t="str">
        <f t="array" ref="E555">IFERROR(INDEX($A$1:$A$100,SMALL(IF($A$1:$A$100&lt;&gt;"",ROW($A$1:$A$100)),ROW(555:555))),"")</f>
        <v/>
      </c>
      <c r="F555" s="121" t="str">
        <f t="array" ref="F555">IFERROR(INDEX($A$1:$A$100,SMALL(IF($A$1:$A$100&lt;&gt;"",ROW($A$1:$A$100)),ROW(555:555))),"")</f>
        <v/>
      </c>
      <c r="G555" s="121" t="str">
        <f t="array" ref="G555">IFERROR(INDEX($A$1:$C$100,SMALL(IF($A$1:$A$100&lt;&gt;"",ROW($A$1:$A$100)),ROW(555:555)),4),"")</f>
        <v/>
      </c>
    </row>
    <row r="556" spans="1:7" ht="16.5" x14ac:dyDescent="0.3">
      <c r="A556" t="str">
        <f>IF((ISNUMBER('Surety Calculations Form'!D595))=TRUE,'Surety Calculations Form'!D596,"")</f>
        <v/>
      </c>
      <c r="B556" t="str">
        <f>IF('Surety Calculations Form'!E596&gt;0,'Surety Calculations Form'!E596,"")</f>
        <v/>
      </c>
      <c r="C556" t="str">
        <f>IF('Surety Calculations Form'!A596&gt;0,'Surety Calculations Form'!A596,"")</f>
        <v/>
      </c>
      <c r="D556" s="121" t="str">
        <f t="array" ref="D556">IFERROR(INDEX($A$1:$A$100,SMALL(IF($A$1:$A$100&lt;&gt;"",ROW($A$1:$A$100)),ROW(556:556))),"")</f>
        <v/>
      </c>
      <c r="E556" s="121" t="str">
        <f t="array" ref="E556">IFERROR(INDEX($A$1:$A$100,SMALL(IF($A$1:$A$100&lt;&gt;"",ROW($A$1:$A$100)),ROW(556:556))),"")</f>
        <v/>
      </c>
      <c r="F556" s="121" t="str">
        <f t="array" ref="F556">IFERROR(INDEX($A$1:$A$100,SMALL(IF($A$1:$A$100&lt;&gt;"",ROW($A$1:$A$100)),ROW(556:556))),"")</f>
        <v/>
      </c>
      <c r="G556" s="121" t="str">
        <f t="array" ref="G556">IFERROR(INDEX($A$1:$C$100,SMALL(IF($A$1:$A$100&lt;&gt;"",ROW($A$1:$A$100)),ROW(556:556)),4),"")</f>
        <v/>
      </c>
    </row>
    <row r="557" spans="1:7" ht="16.5" x14ac:dyDescent="0.3">
      <c r="A557" t="str">
        <f>IF((ISNUMBER('Surety Calculations Form'!D596))=TRUE,'Surety Calculations Form'!D597,"")</f>
        <v/>
      </c>
      <c r="B557" t="str">
        <f>IF('Surety Calculations Form'!E597&gt;0,'Surety Calculations Form'!E597,"")</f>
        <v/>
      </c>
      <c r="C557" t="str">
        <f>IF('Surety Calculations Form'!A597&gt;0,'Surety Calculations Form'!A597,"")</f>
        <v/>
      </c>
      <c r="D557" s="121" t="str">
        <f t="array" ref="D557">IFERROR(INDEX($A$1:$A$100,SMALL(IF($A$1:$A$100&lt;&gt;"",ROW($A$1:$A$100)),ROW(557:557))),"")</f>
        <v/>
      </c>
      <c r="E557" s="121" t="str">
        <f t="array" ref="E557">IFERROR(INDEX($A$1:$A$100,SMALL(IF($A$1:$A$100&lt;&gt;"",ROW($A$1:$A$100)),ROW(557:557))),"")</f>
        <v/>
      </c>
      <c r="F557" s="121" t="str">
        <f t="array" ref="F557">IFERROR(INDEX($A$1:$A$100,SMALL(IF($A$1:$A$100&lt;&gt;"",ROW($A$1:$A$100)),ROW(557:557))),"")</f>
        <v/>
      </c>
      <c r="G557" s="121" t="str">
        <f t="array" ref="G557">IFERROR(INDEX($A$1:$C$100,SMALL(IF($A$1:$A$100&lt;&gt;"",ROW($A$1:$A$100)),ROW(557:557)),4),"")</f>
        <v/>
      </c>
    </row>
    <row r="558" spans="1:7" ht="16.5" x14ac:dyDescent="0.3">
      <c r="A558" t="str">
        <f>IF((ISNUMBER('Surety Calculations Form'!D597))=TRUE,'Surety Calculations Form'!D598,"")</f>
        <v/>
      </c>
      <c r="B558" t="str">
        <f>IF('Surety Calculations Form'!E598&gt;0,'Surety Calculations Form'!E598,"")</f>
        <v/>
      </c>
      <c r="C558" t="str">
        <f>IF('Surety Calculations Form'!A598&gt;0,'Surety Calculations Form'!A598,"")</f>
        <v/>
      </c>
      <c r="D558" s="121" t="str">
        <f t="array" ref="D558">IFERROR(INDEX($A$1:$A$100,SMALL(IF($A$1:$A$100&lt;&gt;"",ROW($A$1:$A$100)),ROW(558:558))),"")</f>
        <v/>
      </c>
      <c r="E558" s="121" t="str">
        <f t="array" ref="E558">IFERROR(INDEX($A$1:$A$100,SMALL(IF($A$1:$A$100&lt;&gt;"",ROW($A$1:$A$100)),ROW(558:558))),"")</f>
        <v/>
      </c>
      <c r="F558" s="121" t="str">
        <f t="array" ref="F558">IFERROR(INDEX($A$1:$A$100,SMALL(IF($A$1:$A$100&lt;&gt;"",ROW($A$1:$A$100)),ROW(558:558))),"")</f>
        <v/>
      </c>
      <c r="G558" s="121" t="str">
        <f t="array" ref="G558">IFERROR(INDEX($A$1:$C$100,SMALL(IF($A$1:$A$100&lt;&gt;"",ROW($A$1:$A$100)),ROW(558:558)),4),"")</f>
        <v/>
      </c>
    </row>
    <row r="559" spans="1:7" ht="16.5" x14ac:dyDescent="0.3">
      <c r="A559" t="str">
        <f>IF((ISNUMBER('Surety Calculations Form'!D598))=TRUE,'Surety Calculations Form'!D599,"")</f>
        <v/>
      </c>
      <c r="B559" t="str">
        <f>IF('Surety Calculations Form'!E599&gt;0,'Surety Calculations Form'!E599,"")</f>
        <v/>
      </c>
      <c r="C559" t="str">
        <f>IF('Surety Calculations Form'!A599&gt;0,'Surety Calculations Form'!A599,"")</f>
        <v/>
      </c>
      <c r="D559" s="121" t="str">
        <f t="array" ref="D559">IFERROR(INDEX($A$1:$A$100,SMALL(IF($A$1:$A$100&lt;&gt;"",ROW($A$1:$A$100)),ROW(559:559))),"")</f>
        <v/>
      </c>
      <c r="E559" s="121" t="str">
        <f t="array" ref="E559">IFERROR(INDEX($A$1:$A$100,SMALL(IF($A$1:$A$100&lt;&gt;"",ROW($A$1:$A$100)),ROW(559:559))),"")</f>
        <v/>
      </c>
      <c r="F559" s="121" t="str">
        <f t="array" ref="F559">IFERROR(INDEX($A$1:$A$100,SMALL(IF($A$1:$A$100&lt;&gt;"",ROW($A$1:$A$100)),ROW(559:559))),"")</f>
        <v/>
      </c>
      <c r="G559" s="121" t="str">
        <f t="array" ref="G559">IFERROR(INDEX($A$1:$C$100,SMALL(IF($A$1:$A$100&lt;&gt;"",ROW($A$1:$A$100)),ROW(559:559)),4),"")</f>
        <v/>
      </c>
    </row>
    <row r="560" spans="1:7" ht="16.5" x14ac:dyDescent="0.3">
      <c r="A560" t="str">
        <f>IF((ISNUMBER('Surety Calculations Form'!D599))=TRUE,'Surety Calculations Form'!D600,"")</f>
        <v/>
      </c>
      <c r="B560" t="str">
        <f>IF('Surety Calculations Form'!E600&gt;0,'Surety Calculations Form'!E600,"")</f>
        <v/>
      </c>
      <c r="C560" t="str">
        <f>IF('Surety Calculations Form'!A600&gt;0,'Surety Calculations Form'!A600,"")</f>
        <v/>
      </c>
      <c r="D560" s="121" t="str">
        <f t="array" ref="D560">IFERROR(INDEX($A$1:$A$100,SMALL(IF($A$1:$A$100&lt;&gt;"",ROW($A$1:$A$100)),ROW(560:560))),"")</f>
        <v/>
      </c>
      <c r="E560" s="121" t="str">
        <f t="array" ref="E560">IFERROR(INDEX($A$1:$A$100,SMALL(IF($A$1:$A$100&lt;&gt;"",ROW($A$1:$A$100)),ROW(560:560))),"")</f>
        <v/>
      </c>
      <c r="F560" s="121" t="str">
        <f t="array" ref="F560">IFERROR(INDEX($A$1:$A$100,SMALL(IF($A$1:$A$100&lt;&gt;"",ROW($A$1:$A$100)),ROW(560:560))),"")</f>
        <v/>
      </c>
      <c r="G560" s="121" t="str">
        <f t="array" ref="G560">IFERROR(INDEX($A$1:$C$100,SMALL(IF($A$1:$A$100&lt;&gt;"",ROW($A$1:$A$100)),ROW(560:560)),4),"")</f>
        <v/>
      </c>
    </row>
    <row r="561" spans="1:7" ht="16.5" x14ac:dyDescent="0.3">
      <c r="A561" t="str">
        <f>IF((ISNUMBER('Surety Calculations Form'!D600))=TRUE,'Surety Calculations Form'!D601,"")</f>
        <v/>
      </c>
      <c r="B561" t="str">
        <f>IF('Surety Calculations Form'!E601&gt;0,'Surety Calculations Form'!E601,"")</f>
        <v/>
      </c>
      <c r="C561" t="str">
        <f>IF('Surety Calculations Form'!A601&gt;0,'Surety Calculations Form'!A601,"")</f>
        <v/>
      </c>
      <c r="G561" s="121" t="str">
        <f t="array" ref="G561">IFERROR(INDEX($A$1:$C$100,SMALL(IF($A$1:$A$100&lt;&gt;"",ROW($A$1:$A$100)),ROW(561:561)),4),"")</f>
        <v/>
      </c>
    </row>
    <row r="562" spans="1:7" ht="16.5" x14ac:dyDescent="0.3">
      <c r="A562" t="str">
        <f>IF((ISNUMBER('Surety Calculations Form'!D601))=TRUE,'Surety Calculations Form'!D602,"")</f>
        <v/>
      </c>
      <c r="B562" t="str">
        <f>IF('Surety Calculations Form'!E602&gt;0,'Surety Calculations Form'!E602,"")</f>
        <v/>
      </c>
      <c r="C562" t="str">
        <f>IF('Surety Calculations Form'!A602&gt;0,'Surety Calculations Form'!A602,"")</f>
        <v/>
      </c>
      <c r="G562" s="121" t="str">
        <f t="array" ref="G562">IFERROR(INDEX($A$1:$C$100,SMALL(IF($A$1:$A$100&lt;&gt;"",ROW($A$1:$A$100)),ROW(562:562)),4),"")</f>
        <v/>
      </c>
    </row>
    <row r="563" spans="1:7" ht="16.5" x14ac:dyDescent="0.3">
      <c r="A563" t="str">
        <f>IF((ISNUMBER('Surety Calculations Form'!D602))=TRUE,'Surety Calculations Form'!D603,"")</f>
        <v/>
      </c>
      <c r="B563" t="str">
        <f>IF('Surety Calculations Form'!E603&gt;0,'Surety Calculations Form'!E603,"")</f>
        <v/>
      </c>
      <c r="C563" t="str">
        <f>IF('Surety Calculations Form'!A603&gt;0,'Surety Calculations Form'!A603,"")</f>
        <v/>
      </c>
      <c r="G563" s="121" t="str">
        <f t="array" ref="G563">IFERROR(INDEX($A$1:$C$100,SMALL(IF($A$1:$A$100&lt;&gt;"",ROW($A$1:$A$100)),ROW(563:563)),4),"")</f>
        <v/>
      </c>
    </row>
    <row r="564" spans="1:7" ht="16.5" x14ac:dyDescent="0.3">
      <c r="A564" t="str">
        <f>IF((ISNUMBER('Surety Calculations Form'!D603))=TRUE,'Surety Calculations Form'!D604,"")</f>
        <v/>
      </c>
      <c r="B564" t="str">
        <f>IF('Surety Calculations Form'!E604&gt;0,'Surety Calculations Form'!E604,"")</f>
        <v/>
      </c>
      <c r="C564" t="str">
        <f>IF('Surety Calculations Form'!A604&gt;0,'Surety Calculations Form'!A604,"")</f>
        <v/>
      </c>
      <c r="G564" s="121" t="str">
        <f t="array" ref="G564">IFERROR(INDEX($A$1:$C$100,SMALL(IF($A$1:$A$100&lt;&gt;"",ROW($A$1:$A$100)),ROW(564:564)),4),"")</f>
        <v/>
      </c>
    </row>
    <row r="565" spans="1:7" ht="16.5" x14ac:dyDescent="0.3">
      <c r="A565" t="str">
        <f>IF((ISNUMBER('Surety Calculations Form'!D604))=TRUE,'Surety Calculations Form'!D605,"")</f>
        <v/>
      </c>
      <c r="B565" t="str">
        <f>IF('Surety Calculations Form'!E605&gt;0,'Surety Calculations Form'!E605,"")</f>
        <v/>
      </c>
      <c r="C565" t="str">
        <f>IF('Surety Calculations Form'!A605&gt;0,'Surety Calculations Form'!A605,"")</f>
        <v/>
      </c>
      <c r="G565" s="121" t="str">
        <f t="array" ref="G565">IFERROR(INDEX($A$1:$C$100,SMALL(IF($A$1:$A$100&lt;&gt;"",ROW($A$1:$A$100)),ROW(565:565)),4),"")</f>
        <v/>
      </c>
    </row>
    <row r="566" spans="1:7" ht="16.5" x14ac:dyDescent="0.3">
      <c r="A566" t="str">
        <f>IF((ISNUMBER('Surety Calculations Form'!D605))=TRUE,'Surety Calculations Form'!D606,"")</f>
        <v/>
      </c>
      <c r="B566" t="str">
        <f>IF('Surety Calculations Form'!E606&gt;0,'Surety Calculations Form'!E606,"")</f>
        <v/>
      </c>
      <c r="C566" t="str">
        <f>IF('Surety Calculations Form'!A606&gt;0,'Surety Calculations Form'!A606,"")</f>
        <v/>
      </c>
      <c r="G566" s="121" t="str">
        <f t="array" ref="G566">IFERROR(INDEX($A$1:$C$100,SMALL(IF($A$1:$A$100&lt;&gt;"",ROW($A$1:$A$100)),ROW(566:566)),4),"")</f>
        <v/>
      </c>
    </row>
    <row r="567" spans="1:7" x14ac:dyDescent="0.2">
      <c r="A567" t="str">
        <f>IF((ISNUMBER('Surety Calculations Form'!D606))=TRUE,'Surety Calculations Form'!D607,"")</f>
        <v/>
      </c>
      <c r="B567" t="str">
        <f>IF('Surety Calculations Form'!E607&gt;0,'Surety Calculations Form'!E607,"")</f>
        <v/>
      </c>
      <c r="C567" t="str">
        <f>IF('Surety Calculations Form'!A607&gt;0,'Surety Calculations Form'!A607,"")</f>
        <v/>
      </c>
    </row>
    <row r="568" spans="1:7" x14ac:dyDescent="0.2">
      <c r="A568" t="str">
        <f>IF('Surety Calculations Form'!D608&gt;0,'Surety Calculations Form'!D608,"")</f>
        <v/>
      </c>
      <c r="B568" t="str">
        <f>IF('Surety Calculations Form'!E608&gt;0,'Surety Calculations Form'!E608,"")</f>
        <v/>
      </c>
      <c r="C568" t="str">
        <f>IF('Surety Calculations Form'!A608&gt;0,'Surety Calculations Form'!A608,"")</f>
        <v/>
      </c>
    </row>
  </sheetData>
  <sheetProtection algorithmName="SHA-512" hashValue="jJSbzpeQC85iz3kbehIEDAhuxyWu2jfHYM+2JHtplkK9YEbFtKf8gApV520nHWkSigdksUwcI/eRGXZ3gvfIvA==" saltValue="OxET7BrDLAeqYqGUrTEY+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dlc_DocId xmlns="09cd7077-abc9-41d6-a1bf-f7fc26ae9c5e">AS2JVH3Q2Y4M-19-158</_dlc_DocId>
    <_dlc_DocIdUrl xmlns="09cd7077-abc9-41d6-a1bf-f7fc26ae9c5e">
      <Url>http://inside/engineering/_layouts/15/DocIdRedir.aspx?ID=AS2JVH3Q2Y4M-19-158</Url>
      <Description>AS2JVH3Q2Y4M-19-158</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112CA436646CB45A6D916CACC8118E6" ma:contentTypeVersion="6" ma:contentTypeDescription="Create a new document." ma:contentTypeScope="" ma:versionID="61328dc405c03f094a979fb8434346e2">
  <xsd:schema xmlns:xsd="http://www.w3.org/2001/XMLSchema" xmlns:xs="http://www.w3.org/2001/XMLSchema" xmlns:p="http://schemas.microsoft.com/office/2006/metadata/properties" xmlns:ns2="09cd7077-abc9-41d6-a1bf-f7fc26ae9c5e" targetNamespace="http://schemas.microsoft.com/office/2006/metadata/properties" ma:root="true" ma:fieldsID="b5db71d0a187016b9b9369c9fcb5b66d" ns2:_="">
    <xsd:import namespace="09cd7077-abc9-41d6-a1bf-f7fc26ae9c5e"/>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cd7077-abc9-41d6-a1bf-f7fc26ae9c5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E56690A7-2045-4D5B-8DA8-40860738F0FA}">
  <ds:schemaRefs>
    <ds:schemaRef ds:uri="http://schemas.microsoft.com/sharepoint/events"/>
  </ds:schemaRefs>
</ds:datastoreItem>
</file>

<file path=customXml/itemProps2.xml><?xml version="1.0" encoding="utf-8"?>
<ds:datastoreItem xmlns:ds="http://schemas.openxmlformats.org/officeDocument/2006/customXml" ds:itemID="{1007FAA6-B795-4D2E-B16A-4A67CF2471C6}">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09cd7077-abc9-41d6-a1bf-f7fc26ae9c5e"/>
    <ds:schemaRef ds:uri="http://purl.org/dc/elements/1.1/"/>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712A0D6F-B819-425F-8F16-8FA4A29930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cd7077-abc9-41d6-a1bf-f7fc26ae9c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11BCA0B-7668-4DC0-95E2-7A2BB49B5E5C}">
  <ds:schemaRefs>
    <ds:schemaRef ds:uri="http://schemas.microsoft.com/sharepoint/v3/contenttype/forms"/>
  </ds:schemaRefs>
</ds:datastoreItem>
</file>

<file path=customXml/itemProps5.xml><?xml version="1.0" encoding="utf-8"?>
<ds:datastoreItem xmlns:ds="http://schemas.openxmlformats.org/officeDocument/2006/customXml" ds:itemID="{7E75BC9B-10D7-4D8C-A9CA-5BD7D6CB96B0}">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Surety Calculations Form</vt:lpstr>
      <vt:lpstr>Summary Sheet</vt:lpstr>
      <vt:lpstr>Data Manipulation</vt:lpstr>
      <vt:lpstr>'Surety Calculations Form'!Print_Area</vt:lpstr>
      <vt:lpstr>QNTY</vt:lpstr>
      <vt:lpstr>'Surety Calculations Form'!Quantities</vt:lpstr>
    </vt:vector>
  </TitlesOfParts>
  <Company>City of Franklin, TN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jimf</dc:creator>
  <cp:lastModifiedBy>Kevin Long</cp:lastModifiedBy>
  <cp:lastPrinted>2018-01-09T14:22:19Z</cp:lastPrinted>
  <dcterms:created xsi:type="dcterms:W3CDTF">2000-10-04T17:44:18Z</dcterms:created>
  <dcterms:modified xsi:type="dcterms:W3CDTF">2023-01-11T18:26:42Z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AS2JVH3Q2Y4M-19-52</vt:lpwstr>
  </property>
  <property fmtid="{D5CDD505-2E9C-101B-9397-08002B2CF9AE}" pid="3" name="_dlc_DocIdItemGuid">
    <vt:lpwstr>27fc6611-5b44-44ea-b442-46e35a9f3c6a</vt:lpwstr>
  </property>
  <property fmtid="{D5CDD505-2E9C-101B-9397-08002B2CF9AE}" pid="4" name="_dlc_DocIdUrl">
    <vt:lpwstr>http://portal.franklintn.gov/engineering/_layouts/15/DocIdRedir.aspx?ID=AS2JVH3Q2Y4M-19-52, AS2JVH3Q2Y4M-19-52</vt:lpwstr>
  </property>
  <property fmtid="{D5CDD505-2E9C-101B-9397-08002B2CF9AE}" pid="5" name="display_urn:schemas-microsoft-com:office:office#Editor">
    <vt:lpwstr>Dustin Scruggs</vt:lpwstr>
  </property>
  <property fmtid="{D5CDD505-2E9C-101B-9397-08002B2CF9AE}" pid="6" name="display_urn:schemas-microsoft-com:office:office#Author">
    <vt:lpwstr>Dustin Scruggs</vt:lpwstr>
  </property>
  <property fmtid="{D5CDD505-2E9C-101B-9397-08002B2CF9AE}" pid="7" name="ContentTypeId">
    <vt:lpwstr>0x0101005112CA436646CB45A6D916CACC8118E6</vt:lpwstr>
  </property>
</Properties>
</file>